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FFCFCDE7-3C39-4E8F-B118-D91E207EA602}" xr6:coauthVersionLast="47" xr6:coauthVersionMax="47" xr10:uidLastSave="{00000000-0000-0000-0000-000000000000}"/>
  <bookViews>
    <workbookView xWindow="30" yWindow="720" windowWidth="19170" windowHeight="10080" xr2:uid="{91BAE8C2-E3B1-49E0-ABCE-68C0157F16A9}"/>
  </bookViews>
  <sheets>
    <sheet name="Title" sheetId="3" r:id="rId1"/>
    <sheet name="Basic" sheetId="1" r:id="rId2"/>
    <sheet name="Reduced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8" i="1" l="1" a="1"/>
  <c r="AJ22" i="1" s="1"/>
  <c r="AJ17" i="1" l="1"/>
  <c r="AJ18" i="1"/>
  <c r="AJ11" i="1"/>
  <c r="AJ12" i="1"/>
  <c r="AJ13" i="1"/>
  <c r="AJ14" i="1"/>
  <c r="AJ15" i="1"/>
  <c r="AJ16" i="1"/>
  <c r="AJ19" i="1"/>
  <c r="AJ8" i="1"/>
  <c r="AJ20" i="1"/>
  <c r="AJ9" i="1"/>
  <c r="AJ21" i="1"/>
  <c r="AJ10" i="1"/>
  <c r="S12" i="2" l="1"/>
  <c r="R12" i="2"/>
  <c r="Q12" i="2"/>
  <c r="Q11" i="2"/>
  <c r="N11" i="2"/>
  <c r="L11" i="2"/>
  <c r="K11" i="2"/>
  <c r="I11" i="2"/>
  <c r="H11" i="2"/>
  <c r="G11" i="2"/>
  <c r="J11" i="2" s="1"/>
  <c r="N10" i="2"/>
  <c r="M10" i="2"/>
  <c r="L10" i="2"/>
  <c r="K10" i="2"/>
  <c r="J10" i="2"/>
  <c r="I10" i="2"/>
  <c r="H10" i="2"/>
  <c r="G10" i="2"/>
  <c r="N9" i="2"/>
  <c r="M9" i="2"/>
  <c r="L9" i="2"/>
  <c r="J9" i="2"/>
  <c r="I9" i="2"/>
  <c r="K9" i="2" s="1"/>
  <c r="H9" i="2"/>
  <c r="G9" i="2"/>
  <c r="N8" i="2"/>
  <c r="K8" i="2"/>
  <c r="I8" i="2"/>
  <c r="H8" i="2"/>
  <c r="J8" i="2" s="1"/>
  <c r="G8" i="2"/>
  <c r="N7" i="2"/>
  <c r="L7" i="2"/>
  <c r="I7" i="2"/>
  <c r="H7" i="2"/>
  <c r="G7" i="2"/>
  <c r="M7" i="2" s="1"/>
  <c r="N6" i="2"/>
  <c r="J6" i="2"/>
  <c r="I6" i="2"/>
  <c r="L6" i="2" s="1"/>
  <c r="H6" i="2"/>
  <c r="G6" i="2"/>
  <c r="N5" i="2"/>
  <c r="I5" i="2"/>
  <c r="K5" i="2" s="1"/>
  <c r="H5" i="2"/>
  <c r="G5" i="2"/>
  <c r="P9" i="2"/>
  <c r="P8" i="2"/>
  <c r="P4" i="2" a="1"/>
  <c r="P7" i="2" s="1"/>
  <c r="N4" i="2"/>
  <c r="K4" i="2"/>
  <c r="I4" i="2"/>
  <c r="H4" i="2"/>
  <c r="G4" i="2"/>
  <c r="B20" i="1"/>
  <c r="I19" i="1"/>
  <c r="W18" i="1"/>
  <c r="R18" i="1"/>
  <c r="O18" i="1"/>
  <c r="M18" i="1"/>
  <c r="L18" i="1"/>
  <c r="K18" i="1"/>
  <c r="J18" i="1"/>
  <c r="I18" i="1"/>
  <c r="H18" i="1"/>
  <c r="W17" i="1"/>
  <c r="K17" i="1"/>
  <c r="N17" i="1" s="1"/>
  <c r="J17" i="1"/>
  <c r="I17" i="1"/>
  <c r="H17" i="1"/>
  <c r="T17" i="1" s="1"/>
  <c r="W16" i="1"/>
  <c r="S16" i="1"/>
  <c r="R16" i="1"/>
  <c r="Q16" i="1"/>
  <c r="P16" i="1"/>
  <c r="N16" i="1"/>
  <c r="M16" i="1"/>
  <c r="K16" i="1"/>
  <c r="J16" i="1"/>
  <c r="I16" i="1"/>
  <c r="U16" i="1" s="1"/>
  <c r="H16" i="1"/>
  <c r="L16" i="1" s="1"/>
  <c r="AI15" i="1"/>
  <c r="AI16" i="1" s="1"/>
  <c r="AI17" i="1" s="1"/>
  <c r="AI18" i="1" s="1"/>
  <c r="W15" i="1"/>
  <c r="K15" i="1"/>
  <c r="J15" i="1"/>
  <c r="Q15" i="1" s="1"/>
  <c r="I15" i="1"/>
  <c r="H15" i="1"/>
  <c r="W14" i="1"/>
  <c r="P14" i="1"/>
  <c r="O14" i="1"/>
  <c r="K14" i="1"/>
  <c r="J14" i="1"/>
  <c r="Q14" i="1" s="1"/>
  <c r="I14" i="1"/>
  <c r="U14" i="1" s="1"/>
  <c r="H14" i="1"/>
  <c r="R14" i="1" s="1"/>
  <c r="AB13" i="1"/>
  <c r="AA13" i="1"/>
  <c r="Z13" i="1"/>
  <c r="W13" i="1"/>
  <c r="U13" i="1"/>
  <c r="S13" i="1"/>
  <c r="R13" i="1"/>
  <c r="Q13" i="1"/>
  <c r="P13" i="1"/>
  <c r="N13" i="1"/>
  <c r="M13" i="1"/>
  <c r="K13" i="1"/>
  <c r="J13" i="1"/>
  <c r="I13" i="1"/>
  <c r="O13" i="1" s="1"/>
  <c r="H13" i="1"/>
  <c r="L13" i="1" s="1"/>
  <c r="AI12" i="1"/>
  <c r="AI13" i="1" s="1"/>
  <c r="AI14" i="1" s="1"/>
  <c r="Z12" i="1"/>
  <c r="W12" i="1"/>
  <c r="R12" i="1"/>
  <c r="P12" i="1"/>
  <c r="O12" i="1"/>
  <c r="N12" i="1"/>
  <c r="M12" i="1"/>
  <c r="L12" i="1"/>
  <c r="K12" i="1"/>
  <c r="J12" i="1"/>
  <c r="I12" i="1"/>
  <c r="H12" i="1"/>
  <c r="AI11" i="1"/>
  <c r="W11" i="1"/>
  <c r="V11" i="1"/>
  <c r="U11" i="1"/>
  <c r="N11" i="1"/>
  <c r="M11" i="1"/>
  <c r="K11" i="1"/>
  <c r="J11" i="1"/>
  <c r="Q11" i="1" s="1"/>
  <c r="I11" i="1"/>
  <c r="H11" i="1"/>
  <c r="T11" i="1" s="1"/>
  <c r="AI10" i="1"/>
  <c r="W10" i="1"/>
  <c r="V10" i="1"/>
  <c r="T10" i="1"/>
  <c r="K10" i="1"/>
  <c r="J10" i="1"/>
  <c r="I10" i="1"/>
  <c r="P10" i="1" s="1"/>
  <c r="H10" i="1"/>
  <c r="L10" i="1" s="1"/>
  <c r="AI9" i="1"/>
  <c r="W9" i="1"/>
  <c r="V9" i="1"/>
  <c r="U9" i="1"/>
  <c r="K9" i="1"/>
  <c r="J9" i="1"/>
  <c r="Q9" i="1" s="1"/>
  <c r="I9" i="1"/>
  <c r="H9" i="1"/>
  <c r="W8" i="1"/>
  <c r="V8" i="1"/>
  <c r="U8" i="1"/>
  <c r="S8" i="1"/>
  <c r="R8" i="1"/>
  <c r="K8" i="1"/>
  <c r="N8" i="1" s="1"/>
  <c r="J8" i="1"/>
  <c r="I8" i="1"/>
  <c r="H8" i="1"/>
  <c r="T8" i="1" s="1"/>
  <c r="W7" i="1"/>
  <c r="T7" i="1"/>
  <c r="S7" i="1"/>
  <c r="R7" i="1"/>
  <c r="Q7" i="1"/>
  <c r="P7" i="1"/>
  <c r="N7" i="1"/>
  <c r="M7" i="1"/>
  <c r="K7" i="1"/>
  <c r="J7" i="1"/>
  <c r="I7" i="1"/>
  <c r="U7" i="1" s="1"/>
  <c r="H7" i="1"/>
  <c r="L7" i="1" s="1"/>
  <c r="W6" i="1"/>
  <c r="K6" i="1"/>
  <c r="J6" i="1"/>
  <c r="Q6" i="1" s="1"/>
  <c r="I6" i="1"/>
  <c r="H6" i="1"/>
  <c r="W5" i="1"/>
  <c r="V5" i="1"/>
  <c r="U5" i="1"/>
  <c r="K5" i="1"/>
  <c r="J5" i="1"/>
  <c r="Q5" i="1" s="1"/>
  <c r="I5" i="1"/>
  <c r="O5" i="1" s="1"/>
  <c r="H5" i="1"/>
  <c r="W4" i="1"/>
  <c r="S4" i="1"/>
  <c r="R4" i="1"/>
  <c r="Q4" i="1"/>
  <c r="P4" i="1"/>
  <c r="O4" i="1"/>
  <c r="M4" i="1"/>
  <c r="L4" i="1"/>
  <c r="K4" i="1"/>
  <c r="J4" i="1"/>
  <c r="I4" i="1"/>
  <c r="U4" i="1" s="1"/>
  <c r="H4" i="1"/>
  <c r="V4" i="1" s="1"/>
  <c r="W3" i="1"/>
  <c r="N3" i="1"/>
  <c r="M3" i="1"/>
  <c r="L3" i="1"/>
  <c r="K3" i="1"/>
  <c r="K20" i="1" s="1"/>
  <c r="J3" i="1"/>
  <c r="I3" i="1"/>
  <c r="U3" i="1" s="1"/>
  <c r="H3" i="1"/>
  <c r="Y11" i="1"/>
  <c r="Y10" i="1"/>
  <c r="Y9" i="1"/>
  <c r="Y8" i="1"/>
  <c r="Y7" i="1"/>
  <c r="Y6" i="1"/>
  <c r="Y5" i="1"/>
  <c r="Y4" i="1"/>
  <c r="Y3" i="1"/>
  <c r="Y2" i="1" a="1"/>
  <c r="Y2" i="1" s="1"/>
  <c r="AF15" i="1"/>
  <c r="AF14" i="1"/>
  <c r="AF13" i="1"/>
  <c r="AF11" i="1"/>
  <c r="AF10" i="1"/>
  <c r="AF5" i="1"/>
  <c r="AF4" i="1"/>
  <c r="AF3" i="1"/>
  <c r="AF2" i="1"/>
  <c r="AF1" i="1"/>
  <c r="AF1" i="1" a="1"/>
  <c r="AF9" i="1" s="1"/>
  <c r="AI19" i="1" l="1"/>
  <c r="S15" i="1"/>
  <c r="N15" i="1"/>
  <c r="R15" i="1"/>
  <c r="V15" i="1"/>
  <c r="Q18" i="1"/>
  <c r="S18" i="1"/>
  <c r="S6" i="1"/>
  <c r="R6" i="1"/>
  <c r="V6" i="1"/>
  <c r="O15" i="1"/>
  <c r="P15" i="1"/>
  <c r="L17" i="1"/>
  <c r="P17" i="1"/>
  <c r="O17" i="1"/>
  <c r="K6" i="2"/>
  <c r="K13" i="2" s="1"/>
  <c r="O3" i="1"/>
  <c r="L9" i="1"/>
  <c r="N9" i="1"/>
  <c r="M9" i="1"/>
  <c r="S9" i="1"/>
  <c r="H12" i="2"/>
  <c r="H13" i="2"/>
  <c r="J4" i="2"/>
  <c r="L15" i="1"/>
  <c r="M8" i="2"/>
  <c r="V3" i="1"/>
  <c r="K19" i="1"/>
  <c r="L6" i="1"/>
  <c r="O8" i="1"/>
  <c r="P8" i="1"/>
  <c r="O10" i="1"/>
  <c r="Q10" i="1"/>
  <c r="P11" i="1"/>
  <c r="O11" i="1"/>
  <c r="M15" i="1"/>
  <c r="S17" i="1"/>
  <c r="P18" i="1"/>
  <c r="K12" i="2"/>
  <c r="M5" i="2"/>
  <c r="L5" i="2"/>
  <c r="P5" i="1"/>
  <c r="I20" i="1"/>
  <c r="L4" i="2"/>
  <c r="N6" i="1"/>
  <c r="U12" i="1"/>
  <c r="U15" i="1"/>
  <c r="V17" i="1"/>
  <c r="L20" i="1"/>
  <c r="M4" i="2"/>
  <c r="J5" i="2"/>
  <c r="J7" i="2"/>
  <c r="M5" i="1"/>
  <c r="M20" i="1" s="1"/>
  <c r="L5" i="1"/>
  <c r="N5" i="1"/>
  <c r="R5" i="1"/>
  <c r="P6" i="1"/>
  <c r="O6" i="1"/>
  <c r="Q17" i="1"/>
  <c r="M17" i="1"/>
  <c r="R10" i="1"/>
  <c r="N10" i="1"/>
  <c r="N18" i="1"/>
  <c r="L8" i="2"/>
  <c r="P9" i="1"/>
  <c r="O9" i="1"/>
  <c r="R17" i="1"/>
  <c r="I12" i="2"/>
  <c r="M6" i="1"/>
  <c r="M19" i="1" s="1"/>
  <c r="Q8" i="1"/>
  <c r="M8" i="1"/>
  <c r="T12" i="1"/>
  <c r="T15" i="1"/>
  <c r="U17" i="1"/>
  <c r="H20" i="1"/>
  <c r="S5" i="1"/>
  <c r="T6" i="1"/>
  <c r="L8" i="1"/>
  <c r="L19" i="1" s="1"/>
  <c r="R9" i="1"/>
  <c r="M10" i="1"/>
  <c r="L11" i="1"/>
  <c r="V12" i="1"/>
  <c r="K7" i="2"/>
  <c r="N14" i="1"/>
  <c r="V14" i="1"/>
  <c r="M14" i="1"/>
  <c r="L14" i="1"/>
  <c r="R3" i="1"/>
  <c r="P3" i="1"/>
  <c r="T5" i="1"/>
  <c r="U6" i="1"/>
  <c r="U20" i="1" s="1"/>
  <c r="T9" i="1"/>
  <c r="S10" i="1"/>
  <c r="Q12" i="1"/>
  <c r="S12" i="1"/>
  <c r="S14" i="1"/>
  <c r="T18" i="1"/>
  <c r="Q3" i="1"/>
  <c r="J19" i="1"/>
  <c r="J20" i="1"/>
  <c r="T14" i="1"/>
  <c r="V18" i="1"/>
  <c r="H19" i="1"/>
  <c r="G12" i="2"/>
  <c r="G13" i="2"/>
  <c r="AF12" i="1"/>
  <c r="N4" i="1"/>
  <c r="N20" i="1" s="1"/>
  <c r="O7" i="1"/>
  <c r="U10" i="1"/>
  <c r="O16" i="1"/>
  <c r="P10" i="2"/>
  <c r="M11" i="2"/>
  <c r="I13" i="2"/>
  <c r="T4" i="1"/>
  <c r="R11" i="1"/>
  <c r="V13" i="1"/>
  <c r="V16" i="1"/>
  <c r="P5" i="2"/>
  <c r="M6" i="2"/>
  <c r="AF6" i="1"/>
  <c r="S3" i="1"/>
  <c r="S11" i="1"/>
  <c r="U18" i="1"/>
  <c r="P6" i="2"/>
  <c r="T13" i="1"/>
  <c r="T16" i="1"/>
  <c r="P4" i="2"/>
  <c r="AF7" i="1"/>
  <c r="V7" i="1"/>
  <c r="AF8" i="1"/>
  <c r="T3" i="1"/>
  <c r="Q20" i="1" l="1"/>
  <c r="Q19" i="1"/>
  <c r="P20" i="1"/>
  <c r="AA2" i="1" s="1" a="1"/>
  <c r="P19" i="1"/>
  <c r="L13" i="2"/>
  <c r="R4" i="2" s="1" a="1"/>
  <c r="L12" i="2"/>
  <c r="N19" i="1"/>
  <c r="AG1" i="1" s="1" a="1"/>
  <c r="U19" i="1"/>
  <c r="AI20" i="1"/>
  <c r="S20" i="1"/>
  <c r="S19" i="1"/>
  <c r="V19" i="1"/>
  <c r="V20" i="1"/>
  <c r="R20" i="1"/>
  <c r="R19" i="1"/>
  <c r="T20" i="1"/>
  <c r="T19" i="1"/>
  <c r="O19" i="1"/>
  <c r="O20" i="1"/>
  <c r="J13" i="2"/>
  <c r="J12" i="2"/>
  <c r="M13" i="2"/>
  <c r="M12" i="2"/>
  <c r="AG5" i="1" l="1"/>
  <c r="AG4" i="1"/>
  <c r="AG15" i="1"/>
  <c r="AG3" i="1"/>
  <c r="AG14" i="1"/>
  <c r="AG13" i="1"/>
  <c r="AG2" i="1"/>
  <c r="AG1" i="1"/>
  <c r="AG8" i="1"/>
  <c r="AG6" i="1"/>
  <c r="AG10" i="1"/>
  <c r="AG12" i="1"/>
  <c r="AG11" i="1"/>
  <c r="AG9" i="1"/>
  <c r="AG7" i="1"/>
  <c r="R8" i="2"/>
  <c r="S8" i="2" s="1"/>
  <c r="R6" i="2"/>
  <c r="S6" i="2" s="1"/>
  <c r="R10" i="2"/>
  <c r="S10" i="2" s="1"/>
  <c r="R7" i="2"/>
  <c r="S7" i="2" s="1"/>
  <c r="R9" i="2"/>
  <c r="S9" i="2" s="1"/>
  <c r="R5" i="2"/>
  <c r="S5" i="2" s="1"/>
  <c r="R4" i="2"/>
  <c r="AA3" i="1"/>
  <c r="AB3" i="1" s="1"/>
  <c r="AA2" i="1"/>
  <c r="AA11" i="1"/>
  <c r="AB11" i="1" s="1"/>
  <c r="AA6" i="1"/>
  <c r="AB6" i="1" s="1"/>
  <c r="AA9" i="1"/>
  <c r="AB9" i="1" s="1"/>
  <c r="AA10" i="1"/>
  <c r="AB10" i="1" s="1"/>
  <c r="AA8" i="1"/>
  <c r="AB8" i="1" s="1"/>
  <c r="AA7" i="1"/>
  <c r="AB7" i="1" s="1"/>
  <c r="AA5" i="1"/>
  <c r="AB5" i="1" s="1"/>
  <c r="AA4" i="1"/>
  <c r="AB4" i="1" s="1"/>
  <c r="AI21" i="1"/>
  <c r="S4" i="2" l="1"/>
  <c r="R11" i="2"/>
  <c r="S11" i="2" s="1"/>
  <c r="T7" i="2" s="1"/>
  <c r="U7" i="2" s="1"/>
  <c r="AJ5" i="1"/>
  <c r="AJ3" i="1"/>
  <c r="AK3" i="1" s="1"/>
  <c r="AJ4" i="1"/>
  <c r="AB2" i="1"/>
  <c r="AA12" i="1"/>
  <c r="AB12" i="1" s="1"/>
  <c r="AC7" i="1" s="1"/>
  <c r="AD7" i="1" s="1"/>
  <c r="AC3" i="1"/>
  <c r="AD3" i="1" s="1"/>
  <c r="AI22" i="1"/>
  <c r="AK22" i="1" s="1"/>
  <c r="AK21" i="1"/>
  <c r="T9" i="2"/>
  <c r="U9" i="2" s="1"/>
  <c r="T8" i="2"/>
  <c r="U8" i="2" s="1"/>
  <c r="T5" i="2"/>
  <c r="U5" i="2" s="1"/>
  <c r="AC5" i="1"/>
  <c r="AD5" i="1" s="1"/>
  <c r="T6" i="2"/>
  <c r="U6" i="2" s="1"/>
  <c r="AC10" i="1"/>
  <c r="AD10" i="1" s="1"/>
  <c r="AC11" i="1"/>
  <c r="AD11" i="1" s="1"/>
  <c r="AC8" i="1" l="1"/>
  <c r="AD8" i="1" s="1"/>
  <c r="AL12" i="1"/>
  <c r="AL18" i="1"/>
  <c r="AL13" i="1"/>
  <c r="AL16" i="1"/>
  <c r="AL22" i="1"/>
  <c r="AL10" i="1"/>
  <c r="AL14" i="1"/>
  <c r="AL17" i="1"/>
  <c r="AL11" i="1"/>
  <c r="AL21" i="1"/>
  <c r="AL15" i="1"/>
  <c r="AL9" i="1"/>
  <c r="AL8" i="1"/>
  <c r="AL19" i="1"/>
  <c r="AL20" i="1"/>
  <c r="AK9" i="1"/>
  <c r="AK16" i="1"/>
  <c r="AK15" i="1"/>
  <c r="AK8" i="1"/>
  <c r="AK13" i="1"/>
  <c r="AK18" i="1"/>
  <c r="AK12" i="1"/>
  <c r="AK17" i="1"/>
  <c r="AK11" i="1"/>
  <c r="AK10" i="1"/>
  <c r="AK14" i="1"/>
  <c r="AK19" i="1"/>
  <c r="AK20" i="1"/>
  <c r="AC6" i="1"/>
  <c r="AD6" i="1" s="1"/>
  <c r="AC2" i="1"/>
  <c r="AD2" i="1" s="1"/>
  <c r="AC9" i="1"/>
  <c r="AD9" i="1" s="1"/>
  <c r="T10" i="2"/>
  <c r="U10" i="2" s="1"/>
  <c r="AC4" i="1"/>
  <c r="AD4" i="1" s="1"/>
  <c r="T4" i="2"/>
  <c r="U4" i="2" s="1"/>
</calcChain>
</file>

<file path=xl/sharedStrings.xml><?xml version="1.0" encoding="utf-8"?>
<sst xmlns="http://schemas.openxmlformats.org/spreadsheetml/2006/main" count="67" uniqueCount="39">
  <si>
    <t>df</t>
  </si>
  <si>
    <t>SS</t>
  </si>
  <si>
    <t>MS</t>
  </si>
  <si>
    <t>F</t>
  </si>
  <si>
    <t>p-value</t>
  </si>
  <si>
    <t>QQ Plot - Group 1</t>
  </si>
  <si>
    <t>A</t>
  </si>
  <si>
    <t>B</t>
  </si>
  <si>
    <t>C</t>
  </si>
  <si>
    <t>D</t>
  </si>
  <si>
    <t>T</t>
  </si>
  <si>
    <t>AB</t>
  </si>
  <si>
    <t>AC</t>
  </si>
  <si>
    <t>AD</t>
  </si>
  <si>
    <t>BC</t>
  </si>
  <si>
    <t>BD</t>
  </si>
  <si>
    <t>CD</t>
  </si>
  <si>
    <t>ABC</t>
  </si>
  <si>
    <t>ABD</t>
  </si>
  <si>
    <t>ACD</t>
  </si>
  <si>
    <t>BCD</t>
  </si>
  <si>
    <t>ABCD</t>
  </si>
  <si>
    <t>Tot</t>
  </si>
  <si>
    <t>Count</t>
  </si>
  <si>
    <t>Mean</t>
  </si>
  <si>
    <t>Std Dev</t>
  </si>
  <si>
    <t>Interval</t>
  </si>
  <si>
    <t>Data</t>
  </si>
  <si>
    <t>Std Norm</t>
  </si>
  <si>
    <t>Std Data</t>
  </si>
  <si>
    <t>Err</t>
  </si>
  <si>
    <t>effect</t>
  </si>
  <si>
    <t>k</t>
  </si>
  <si>
    <t>n</t>
  </si>
  <si>
    <t>Reduced Design</t>
  </si>
  <si>
    <t>Real Statistics Using Excel</t>
  </si>
  <si>
    <t>Updated</t>
  </si>
  <si>
    <t>Copyright © 2013 - 2024 Charles Zaiontz</t>
  </si>
  <si>
    <t>2^k Factorial Design w/o Replications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</si>
</sst>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2" xfId="0" applyBorder="1"/>
    <xf numFmtId="0" fontId="0" fillId="0" borderId="3" xfId="0" applyBorder="1"/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center"/>
    </xf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 - Group 1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dLbls>
            <c:dLbl>
              <c:idx val="0"/>
              <c:tx>
                <c:rich>
                  <a:bodyPr/>
                  <a:lstStyle/>
                  <a:p>
                    <a:fld id="{212BB2BB-4067-4595-BB1B-11C545D14F5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6300-4AB5-8F3D-D42E94A38E4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103E9AE-47A7-4E87-AC1B-710004ABF84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300-4AB5-8F3D-D42E94A38E4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60E6DA2-09DF-47D1-8DF9-DDBF62C4F63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6300-4AB5-8F3D-D42E94A38E4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A80DE1B-1E3C-488E-91CC-428D78FBD15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6300-4AB5-8F3D-D42E94A38E4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CBDC920-CFFC-4AAE-AACC-2A3C666B73D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6300-4AB5-8F3D-D42E94A38E4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7C0F58E-1B72-4A8F-B309-8120D7B12AA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6300-4AB5-8F3D-D42E94A38E4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EFE63B1B-0BD6-4AC1-BB87-3D7BDD1E8A5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6300-4AB5-8F3D-D42E94A38E4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DF396E1-FF24-4DC1-9ABD-37969BD2DAA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6300-4AB5-8F3D-D42E94A38E4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17C607D6-0E01-4D1D-9703-D63EAD75989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6300-4AB5-8F3D-D42E94A38E4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20E6324-9BFE-4E0E-A81C-DE2F4C997E2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6300-4AB5-8F3D-D42E94A38E4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433B799A-F04B-49A6-BAFB-0A28D1705E6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6300-4AB5-8F3D-D42E94A38E4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4B81A12F-C6E2-43CE-AF14-786C45F3C3F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6300-4AB5-8F3D-D42E94A38E4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3825BAF2-5858-40EB-8686-5470BCABE33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6300-4AB5-8F3D-D42E94A38E4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E27D3559-A6AA-4B7A-9FC2-E7AA1D1B75E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6300-4AB5-8F3D-D42E94A38E4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FE503444-2523-451D-80CB-496BA1CC1EE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6300-4AB5-8F3D-D42E94A38E43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trendline>
            <c:name>Linear (Series1)</c:name>
            <c:trendlineType val="linear"/>
            <c:dispRSqr val="0"/>
            <c:dispEq val="0"/>
          </c:trendline>
          <c:xVal>
            <c:numRef>
              <c:f>Basic!$AJ$8:$AJ$22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xVal>
          <c:yVal>
            <c:numRef>
              <c:f>Basic!$AK$8:$AK$22</c:f>
              <c:numCache>
                <c:formatCode>General</c:formatCode>
                <c:ptCount val="15"/>
                <c:pt idx="0">
                  <c:v>-1.8339146358159142</c:v>
                </c:pt>
                <c:pt idx="1">
                  <c:v>-1.2815515655446006</c:v>
                </c:pt>
                <c:pt idx="2">
                  <c:v>-0.96742156610170071</c:v>
                </c:pt>
                <c:pt idx="3">
                  <c:v>-0.72791329088164469</c:v>
                </c:pt>
                <c:pt idx="4">
                  <c:v>-0.52440051270804089</c:v>
                </c:pt>
                <c:pt idx="5">
                  <c:v>-0.34069482708779553</c:v>
                </c:pt>
                <c:pt idx="6">
                  <c:v>-0.16789400478810546</c:v>
                </c:pt>
                <c:pt idx="7">
                  <c:v>0</c:v>
                </c:pt>
                <c:pt idx="8">
                  <c:v>0.16789400478810546</c:v>
                </c:pt>
                <c:pt idx="9">
                  <c:v>0.34069482708779542</c:v>
                </c:pt>
                <c:pt idx="10">
                  <c:v>0.52440051270804078</c:v>
                </c:pt>
                <c:pt idx="11">
                  <c:v>0.72791329088164458</c:v>
                </c:pt>
                <c:pt idx="12">
                  <c:v>0.96742156610170071</c:v>
                </c:pt>
                <c:pt idx="13">
                  <c:v>1.2815515655446006</c:v>
                </c:pt>
                <c:pt idx="14">
                  <c:v>1.8339146358159142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Basic!$AF$1:$AF$15</c15:f>
                <c15:dlblRangeCache>
                  <c:ptCount val="15"/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AB</c:v>
                  </c:pt>
                  <c:pt idx="5">
                    <c:v>AC</c:v>
                  </c:pt>
                  <c:pt idx="6">
                    <c:v>AD</c:v>
                  </c:pt>
                  <c:pt idx="7">
                    <c:v>BC</c:v>
                  </c:pt>
                  <c:pt idx="8">
                    <c:v>BD</c:v>
                  </c:pt>
                  <c:pt idx="9">
                    <c:v>CD</c:v>
                  </c:pt>
                  <c:pt idx="10">
                    <c:v>ABC</c:v>
                  </c:pt>
                  <c:pt idx="11">
                    <c:v>ABD</c:v>
                  </c:pt>
                  <c:pt idx="12">
                    <c:v>ACD</c:v>
                  </c:pt>
                  <c:pt idx="13">
                    <c:v>BCD</c:v>
                  </c:pt>
                  <c:pt idx="14">
                    <c:v>ABCD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0-6300-4AB5-8F3D-D42E94A38E43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328701048"/>
        <c:axId val="328699872"/>
      </c:scatterChart>
      <c:valAx>
        <c:axId val="328701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28699872"/>
        <c:crosses val="autoZero"/>
        <c:crossBetween val="midCat"/>
      </c:valAx>
      <c:valAx>
        <c:axId val="3286998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287010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0</xdr:colOff>
      <xdr:row>0</xdr:row>
      <xdr:rowOff>147637</xdr:rowOff>
    </xdr:from>
    <xdr:to>
      <xdr:col>46</xdr:col>
      <xdr:colOff>304800</xdr:colOff>
      <xdr:row>15</xdr:row>
      <xdr:rowOff>33337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19D0067-0732-4C67-8FC3-1D994BF622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38BB4-C2C2-4172-BF38-40E517B28284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35</v>
      </c>
    </row>
    <row r="2" spans="1:2" x14ac:dyDescent="0.35">
      <c r="A2" t="s">
        <v>38</v>
      </c>
    </row>
    <row r="4" spans="1:2" x14ac:dyDescent="0.35">
      <c r="A4" t="s">
        <v>36</v>
      </c>
      <c r="B4" s="10">
        <v>45386</v>
      </c>
    </row>
    <row r="6" spans="1:2" x14ac:dyDescent="0.35">
      <c r="A6" s="8" t="s">
        <v>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87EE4-DEA6-4F9D-98B2-C28C47876664}">
  <dimension ref="A1:AL22"/>
  <sheetViews>
    <sheetView workbookViewId="0"/>
  </sheetViews>
  <sheetFormatPr defaultRowHeight="14.5" x14ac:dyDescent="0.35"/>
  <cols>
    <col min="8" max="22" width="6.7265625" customWidth="1"/>
    <col min="23" max="23" width="5.7265625" customWidth="1"/>
  </cols>
  <sheetData>
    <row r="1" spans="1:38" x14ac:dyDescent="0.35">
      <c r="A1" s="1"/>
      <c r="B1" s="1"/>
      <c r="C1" s="1"/>
      <c r="D1" s="1"/>
      <c r="E1" s="1"/>
      <c r="F1" s="1"/>
      <c r="Z1" s="2" t="s">
        <v>0</v>
      </c>
      <c r="AA1" s="3" t="s">
        <v>1</v>
      </c>
      <c r="AB1" s="3" t="s">
        <v>2</v>
      </c>
      <c r="AC1" s="3" t="s">
        <v>3</v>
      </c>
      <c r="AD1" s="3" t="s">
        <v>4</v>
      </c>
      <c r="AE1" s="1"/>
      <c r="AF1" t="str">
        <f t="array" ref="AF1:AF15">TRANSPOSE(H2:W2)</f>
        <v>A</v>
      </c>
      <c r="AG1">
        <f t="array" ref="AG1:AG15">TRANSPOSE(H19:V19)</f>
        <v>5</v>
      </c>
      <c r="AI1" t="s">
        <v>5</v>
      </c>
    </row>
    <row r="2" spans="1:38" x14ac:dyDescent="0.35">
      <c r="A2" s="3" t="s">
        <v>6</v>
      </c>
      <c r="B2" s="3" t="s">
        <v>7</v>
      </c>
      <c r="C2" s="3" t="s">
        <v>8</v>
      </c>
      <c r="D2" s="3" t="s">
        <v>9</v>
      </c>
      <c r="E2" s="3" t="s">
        <v>10</v>
      </c>
      <c r="F2" s="1"/>
      <c r="H2" s="3" t="s">
        <v>6</v>
      </c>
      <c r="I2" s="3" t="s">
        <v>7</v>
      </c>
      <c r="J2" s="3" t="s">
        <v>8</v>
      </c>
      <c r="K2" s="3" t="s">
        <v>9</v>
      </c>
      <c r="L2" s="3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3" t="s">
        <v>20</v>
      </c>
      <c r="V2" s="3" t="s">
        <v>21</v>
      </c>
      <c r="W2" s="3" t="s">
        <v>22</v>
      </c>
      <c r="Y2" t="str">
        <f t="array" ref="Y2:Y11">TRANSPOSE(H2:Q2)</f>
        <v>A</v>
      </c>
      <c r="Z2">
        <v>1</v>
      </c>
      <c r="AA2">
        <f t="array" ref="AA2:AA11">TRANSPOSE(H20:Q20)</f>
        <v>100</v>
      </c>
      <c r="AB2">
        <f>AA2/Z2</f>
        <v>100</v>
      </c>
      <c r="AC2">
        <f>AB2/AB$12</f>
        <v>15.503875968992247</v>
      </c>
      <c r="AD2">
        <f>FDIST(AC2,Z2,$Z$12)</f>
        <v>1.0987417839573565E-2</v>
      </c>
      <c r="AF2" t="str">
        <v>B</v>
      </c>
      <c r="AG2">
        <v>1.25</v>
      </c>
    </row>
    <row r="3" spans="1:38" x14ac:dyDescent="0.35">
      <c r="A3">
        <v>-1</v>
      </c>
      <c r="B3">
        <v>-1</v>
      </c>
      <c r="C3">
        <v>-1</v>
      </c>
      <c r="D3">
        <v>-1</v>
      </c>
      <c r="E3">
        <v>11</v>
      </c>
      <c r="H3">
        <f>A3</f>
        <v>-1</v>
      </c>
      <c r="I3">
        <f t="shared" ref="I3:K18" si="0">B3</f>
        <v>-1</v>
      </c>
      <c r="J3">
        <f t="shared" si="0"/>
        <v>-1</v>
      </c>
      <c r="K3">
        <f t="shared" si="0"/>
        <v>-1</v>
      </c>
      <c r="L3">
        <f>H3*I3</f>
        <v>1</v>
      </c>
      <c r="M3">
        <f>H3*J3</f>
        <v>1</v>
      </c>
      <c r="N3">
        <f>H3*K3</f>
        <v>1</v>
      </c>
      <c r="O3">
        <f>I3*J3</f>
        <v>1</v>
      </c>
      <c r="P3">
        <f>I3*K3</f>
        <v>1</v>
      </c>
      <c r="Q3">
        <f>J3*K3</f>
        <v>1</v>
      </c>
      <c r="R3">
        <f>H3*I3*J3</f>
        <v>-1</v>
      </c>
      <c r="S3">
        <f>H3*I3*K3</f>
        <v>-1</v>
      </c>
      <c r="T3">
        <f>H3*J3*K3</f>
        <v>-1</v>
      </c>
      <c r="U3">
        <f>I3*J3*K3</f>
        <v>-1</v>
      </c>
      <c r="V3">
        <f>H3*I3*J3*K3</f>
        <v>1</v>
      </c>
      <c r="W3">
        <f>E3</f>
        <v>11</v>
      </c>
      <c r="Y3" t="str">
        <v>B</v>
      </c>
      <c r="Z3">
        <v>1</v>
      </c>
      <c r="AA3">
        <v>6.25</v>
      </c>
      <c r="AB3">
        <f t="shared" ref="AB3:AB13" si="1">AA3/Z3</f>
        <v>6.25</v>
      </c>
      <c r="AC3">
        <f t="shared" ref="AC3:AC11" si="2">AB3/AB$12</f>
        <v>0.96899224806201545</v>
      </c>
      <c r="AD3">
        <f t="shared" ref="AD3:AD11" si="3">FDIST(AC3,Z3,$Z$12)</f>
        <v>0.37013661420891464</v>
      </c>
      <c r="AF3" t="str">
        <v>C</v>
      </c>
      <c r="AG3">
        <v>2.25</v>
      </c>
      <c r="AI3" t="s">
        <v>23</v>
      </c>
      <c r="AJ3">
        <f>COUNT(AG1:AG15)</f>
        <v>15</v>
      </c>
      <c r="AK3">
        <f>2*AJ3</f>
        <v>30</v>
      </c>
    </row>
    <row r="4" spans="1:38" x14ac:dyDescent="0.35">
      <c r="A4">
        <v>1</v>
      </c>
      <c r="B4">
        <v>-1</v>
      </c>
      <c r="C4">
        <v>-1</v>
      </c>
      <c r="D4">
        <v>-1</v>
      </c>
      <c r="E4">
        <v>19</v>
      </c>
      <c r="H4">
        <f t="shared" ref="H4:H18" si="4">A4</f>
        <v>1</v>
      </c>
      <c r="I4">
        <f t="shared" si="0"/>
        <v>-1</v>
      </c>
      <c r="J4">
        <f t="shared" si="0"/>
        <v>-1</v>
      </c>
      <c r="K4">
        <f t="shared" si="0"/>
        <v>-1</v>
      </c>
      <c r="L4">
        <f t="shared" ref="L4:L18" si="5">H4*I4</f>
        <v>-1</v>
      </c>
      <c r="M4">
        <f t="shared" ref="M4:M18" si="6">H4*J4</f>
        <v>-1</v>
      </c>
      <c r="N4">
        <f t="shared" ref="N4:N18" si="7">H4*K4</f>
        <v>-1</v>
      </c>
      <c r="O4">
        <f t="shared" ref="O4:O18" si="8">I4*J4</f>
        <v>1</v>
      </c>
      <c r="P4">
        <f t="shared" ref="P4:P18" si="9">I4*K4</f>
        <v>1</v>
      </c>
      <c r="Q4">
        <f t="shared" ref="Q4:Q18" si="10">J4*K4</f>
        <v>1</v>
      </c>
      <c r="R4">
        <f t="shared" ref="R4:R18" si="11">H4*I4*J4</f>
        <v>1</v>
      </c>
      <c r="S4">
        <f t="shared" ref="S4:S18" si="12">H4*I4*K4</f>
        <v>1</v>
      </c>
      <c r="T4">
        <f t="shared" ref="T4:T18" si="13">H4*J4*K4</f>
        <v>1</v>
      </c>
      <c r="U4">
        <f t="shared" ref="U4:U18" si="14">I4*J4*K4</f>
        <v>-1</v>
      </c>
      <c r="V4">
        <f t="shared" ref="V4:V18" si="15">H4*I4*J4*K4</f>
        <v>-1</v>
      </c>
      <c r="W4">
        <f t="shared" ref="W4:W18" si="16">E4</f>
        <v>19</v>
      </c>
      <c r="Y4" t="str">
        <v>C</v>
      </c>
      <c r="Z4">
        <v>1</v>
      </c>
      <c r="AA4">
        <v>20.25</v>
      </c>
      <c r="AB4">
        <f t="shared" si="1"/>
        <v>20.25</v>
      </c>
      <c r="AC4">
        <f t="shared" si="2"/>
        <v>3.13953488372093</v>
      </c>
      <c r="AD4">
        <f t="shared" si="3"/>
        <v>0.13661753617335837</v>
      </c>
      <c r="AF4" t="str">
        <v>D</v>
      </c>
      <c r="AG4">
        <v>3.25</v>
      </c>
      <c r="AI4" t="s">
        <v>24</v>
      </c>
      <c r="AJ4">
        <f>AVERAGE(AG1:AG15)</f>
        <v>0.71666666666666667</v>
      </c>
    </row>
    <row r="5" spans="1:38" x14ac:dyDescent="0.35">
      <c r="A5">
        <v>-1</v>
      </c>
      <c r="B5">
        <v>1</v>
      </c>
      <c r="C5">
        <v>-1</v>
      </c>
      <c r="D5">
        <v>-1</v>
      </c>
      <c r="E5">
        <v>14</v>
      </c>
      <c r="H5">
        <f t="shared" si="4"/>
        <v>-1</v>
      </c>
      <c r="I5">
        <f t="shared" si="0"/>
        <v>1</v>
      </c>
      <c r="J5">
        <f t="shared" si="0"/>
        <v>-1</v>
      </c>
      <c r="K5">
        <f t="shared" si="0"/>
        <v>-1</v>
      </c>
      <c r="L5">
        <f t="shared" si="5"/>
        <v>-1</v>
      </c>
      <c r="M5">
        <f t="shared" si="6"/>
        <v>1</v>
      </c>
      <c r="N5">
        <f t="shared" si="7"/>
        <v>1</v>
      </c>
      <c r="O5">
        <f t="shared" si="8"/>
        <v>-1</v>
      </c>
      <c r="P5">
        <f t="shared" si="9"/>
        <v>-1</v>
      </c>
      <c r="Q5">
        <f t="shared" si="10"/>
        <v>1</v>
      </c>
      <c r="R5">
        <f t="shared" si="11"/>
        <v>1</v>
      </c>
      <c r="S5">
        <f t="shared" si="12"/>
        <v>1</v>
      </c>
      <c r="T5">
        <f t="shared" si="13"/>
        <v>-1</v>
      </c>
      <c r="U5">
        <f t="shared" si="14"/>
        <v>1</v>
      </c>
      <c r="V5">
        <f t="shared" si="15"/>
        <v>-1</v>
      </c>
      <c r="W5">
        <f t="shared" si="16"/>
        <v>14</v>
      </c>
      <c r="Y5" t="str">
        <v>D</v>
      </c>
      <c r="Z5">
        <v>1</v>
      </c>
      <c r="AA5">
        <v>42.25</v>
      </c>
      <c r="AB5">
        <f t="shared" si="1"/>
        <v>42.25</v>
      </c>
      <c r="AC5">
        <f t="shared" si="2"/>
        <v>6.5503875968992249</v>
      </c>
      <c r="AD5">
        <f t="shared" si="3"/>
        <v>5.0685224043020061E-2</v>
      </c>
      <c r="AF5" t="str">
        <v>AB</v>
      </c>
      <c r="AG5">
        <v>0</v>
      </c>
      <c r="AI5" t="s">
        <v>25</v>
      </c>
      <c r="AJ5">
        <f>STDEV(AG1:AG15)</f>
        <v>2.6353819638219611</v>
      </c>
    </row>
    <row r="6" spans="1:38" x14ac:dyDescent="0.35">
      <c r="A6">
        <v>1</v>
      </c>
      <c r="B6">
        <v>1</v>
      </c>
      <c r="C6">
        <v>-1</v>
      </c>
      <c r="D6">
        <v>-1</v>
      </c>
      <c r="E6">
        <v>18</v>
      </c>
      <c r="H6">
        <f t="shared" si="4"/>
        <v>1</v>
      </c>
      <c r="I6">
        <f t="shared" si="0"/>
        <v>1</v>
      </c>
      <c r="J6">
        <f t="shared" si="0"/>
        <v>-1</v>
      </c>
      <c r="K6">
        <f t="shared" si="0"/>
        <v>-1</v>
      </c>
      <c r="L6">
        <f t="shared" si="5"/>
        <v>1</v>
      </c>
      <c r="M6">
        <f t="shared" si="6"/>
        <v>-1</v>
      </c>
      <c r="N6">
        <f t="shared" si="7"/>
        <v>-1</v>
      </c>
      <c r="O6">
        <f t="shared" si="8"/>
        <v>-1</v>
      </c>
      <c r="P6">
        <f t="shared" si="9"/>
        <v>-1</v>
      </c>
      <c r="Q6">
        <f t="shared" si="10"/>
        <v>1</v>
      </c>
      <c r="R6">
        <f t="shared" si="11"/>
        <v>-1</v>
      </c>
      <c r="S6">
        <f t="shared" si="12"/>
        <v>-1</v>
      </c>
      <c r="T6">
        <f t="shared" si="13"/>
        <v>1</v>
      </c>
      <c r="U6">
        <f t="shared" si="14"/>
        <v>1</v>
      </c>
      <c r="V6">
        <f t="shared" si="15"/>
        <v>1</v>
      </c>
      <c r="W6">
        <f t="shared" si="16"/>
        <v>18</v>
      </c>
      <c r="Y6" t="str">
        <v>AB</v>
      </c>
      <c r="Z6">
        <v>1</v>
      </c>
      <c r="AA6">
        <v>0</v>
      </c>
      <c r="AB6">
        <f t="shared" si="1"/>
        <v>0</v>
      </c>
      <c r="AC6">
        <f t="shared" si="2"/>
        <v>0</v>
      </c>
      <c r="AD6">
        <f t="shared" si="3"/>
        <v>1</v>
      </c>
      <c r="AF6" t="str">
        <v>AC</v>
      </c>
      <c r="AG6">
        <v>-4.5</v>
      </c>
    </row>
    <row r="7" spans="1:38" x14ac:dyDescent="0.35">
      <c r="A7">
        <v>-1</v>
      </c>
      <c r="B7">
        <v>-1</v>
      </c>
      <c r="C7">
        <v>1</v>
      </c>
      <c r="D7">
        <v>-1</v>
      </c>
      <c r="E7">
        <v>23</v>
      </c>
      <c r="H7">
        <f t="shared" si="4"/>
        <v>-1</v>
      </c>
      <c r="I7">
        <f t="shared" si="0"/>
        <v>-1</v>
      </c>
      <c r="J7">
        <f t="shared" si="0"/>
        <v>1</v>
      </c>
      <c r="K7">
        <f t="shared" si="0"/>
        <v>-1</v>
      </c>
      <c r="L7">
        <f t="shared" si="5"/>
        <v>1</v>
      </c>
      <c r="M7">
        <f t="shared" si="6"/>
        <v>-1</v>
      </c>
      <c r="N7">
        <f t="shared" si="7"/>
        <v>1</v>
      </c>
      <c r="O7">
        <f t="shared" si="8"/>
        <v>-1</v>
      </c>
      <c r="P7">
        <f t="shared" si="9"/>
        <v>1</v>
      </c>
      <c r="Q7">
        <f t="shared" si="10"/>
        <v>-1</v>
      </c>
      <c r="R7">
        <f t="shared" si="11"/>
        <v>1</v>
      </c>
      <c r="S7">
        <f t="shared" si="12"/>
        <v>-1</v>
      </c>
      <c r="T7">
        <f t="shared" si="13"/>
        <v>1</v>
      </c>
      <c r="U7">
        <f t="shared" si="14"/>
        <v>1</v>
      </c>
      <c r="V7">
        <f t="shared" si="15"/>
        <v>-1</v>
      </c>
      <c r="W7">
        <f t="shared" si="16"/>
        <v>23</v>
      </c>
      <c r="Y7" t="str">
        <v>AC</v>
      </c>
      <c r="Z7">
        <v>1</v>
      </c>
      <c r="AA7">
        <v>81</v>
      </c>
      <c r="AB7">
        <f t="shared" si="1"/>
        <v>81</v>
      </c>
      <c r="AC7">
        <f t="shared" si="2"/>
        <v>12.55813953488372</v>
      </c>
      <c r="AD7">
        <f t="shared" si="3"/>
        <v>1.6496738630426108E-2</v>
      </c>
      <c r="AF7" t="str">
        <v>AD</v>
      </c>
      <c r="AG7">
        <v>5.5</v>
      </c>
      <c r="AI7" t="s">
        <v>26</v>
      </c>
      <c r="AJ7" t="s">
        <v>27</v>
      </c>
      <c r="AK7" t="s">
        <v>28</v>
      </c>
      <c r="AL7" t="s">
        <v>29</v>
      </c>
    </row>
    <row r="8" spans="1:38" x14ac:dyDescent="0.35">
      <c r="A8">
        <v>1</v>
      </c>
      <c r="B8">
        <v>-1</v>
      </c>
      <c r="C8">
        <v>1</v>
      </c>
      <c r="D8">
        <v>-1</v>
      </c>
      <c r="E8">
        <v>14</v>
      </c>
      <c r="H8">
        <f t="shared" si="4"/>
        <v>1</v>
      </c>
      <c r="I8">
        <f t="shared" si="0"/>
        <v>-1</v>
      </c>
      <c r="J8">
        <f t="shared" si="0"/>
        <v>1</v>
      </c>
      <c r="K8">
        <f t="shared" si="0"/>
        <v>-1</v>
      </c>
      <c r="L8">
        <f t="shared" si="5"/>
        <v>-1</v>
      </c>
      <c r="M8">
        <f t="shared" si="6"/>
        <v>1</v>
      </c>
      <c r="N8">
        <f t="shared" si="7"/>
        <v>-1</v>
      </c>
      <c r="O8">
        <f t="shared" si="8"/>
        <v>-1</v>
      </c>
      <c r="P8">
        <f t="shared" si="9"/>
        <v>1</v>
      </c>
      <c r="Q8">
        <f t="shared" si="10"/>
        <v>-1</v>
      </c>
      <c r="R8">
        <f t="shared" si="11"/>
        <v>-1</v>
      </c>
      <c r="S8">
        <f t="shared" si="12"/>
        <v>1</v>
      </c>
      <c r="T8">
        <f t="shared" si="13"/>
        <v>-1</v>
      </c>
      <c r="U8">
        <f t="shared" si="14"/>
        <v>1</v>
      </c>
      <c r="V8">
        <f t="shared" si="15"/>
        <v>1</v>
      </c>
      <c r="W8">
        <f t="shared" si="16"/>
        <v>14</v>
      </c>
      <c r="Y8" t="str">
        <v>AD</v>
      </c>
      <c r="Z8">
        <v>1</v>
      </c>
      <c r="AA8">
        <v>121</v>
      </c>
      <c r="AB8">
        <f t="shared" si="1"/>
        <v>121</v>
      </c>
      <c r="AC8">
        <f t="shared" si="2"/>
        <v>18.759689922480618</v>
      </c>
      <c r="AD8">
        <f t="shared" si="3"/>
        <v>7.4905459890974623E-3</v>
      </c>
      <c r="AF8" t="str">
        <v>BC</v>
      </c>
      <c r="AG8">
        <v>-1.75</v>
      </c>
      <c r="AI8">
        <v>1</v>
      </c>
      <c r="AJ8" t="e">
        <f t="array" aca="1" ref="AJ8:AJ22" ca="1">QSORT(AG1:AG15)</f>
        <v>#NAME?</v>
      </c>
      <c r="AK8">
        <f>NORMSINV(AI8/AK$3)</f>
        <v>-1.8339146358159142</v>
      </c>
      <c r="AL8" t="e">
        <f ca="1">STANDARDIZE(AJ8,AJ$4,AJ$5)</f>
        <v>#NAME?</v>
      </c>
    </row>
    <row r="9" spans="1:38" x14ac:dyDescent="0.35">
      <c r="A9">
        <v>-1</v>
      </c>
      <c r="B9">
        <v>1</v>
      </c>
      <c r="C9">
        <v>1</v>
      </c>
      <c r="D9">
        <v>-1</v>
      </c>
      <c r="E9">
        <v>21</v>
      </c>
      <c r="H9">
        <f t="shared" si="4"/>
        <v>-1</v>
      </c>
      <c r="I9">
        <f t="shared" si="0"/>
        <v>1</v>
      </c>
      <c r="J9">
        <f t="shared" si="0"/>
        <v>1</v>
      </c>
      <c r="K9">
        <f t="shared" si="0"/>
        <v>-1</v>
      </c>
      <c r="L9">
        <f t="shared" si="5"/>
        <v>-1</v>
      </c>
      <c r="M9">
        <f t="shared" si="6"/>
        <v>-1</v>
      </c>
      <c r="N9">
        <f t="shared" si="7"/>
        <v>1</v>
      </c>
      <c r="O9">
        <f t="shared" si="8"/>
        <v>1</v>
      </c>
      <c r="P9">
        <f t="shared" si="9"/>
        <v>-1</v>
      </c>
      <c r="Q9">
        <f t="shared" si="10"/>
        <v>-1</v>
      </c>
      <c r="R9">
        <f t="shared" si="11"/>
        <v>-1</v>
      </c>
      <c r="S9">
        <f t="shared" si="12"/>
        <v>1</v>
      </c>
      <c r="T9">
        <f t="shared" si="13"/>
        <v>1</v>
      </c>
      <c r="U9">
        <f t="shared" si="14"/>
        <v>-1</v>
      </c>
      <c r="V9">
        <f t="shared" si="15"/>
        <v>1</v>
      </c>
      <c r="W9">
        <f t="shared" si="16"/>
        <v>21</v>
      </c>
      <c r="Y9" t="str">
        <v>BC</v>
      </c>
      <c r="Z9">
        <v>1</v>
      </c>
      <c r="AA9">
        <v>12.25</v>
      </c>
      <c r="AB9">
        <f t="shared" si="1"/>
        <v>12.25</v>
      </c>
      <c r="AC9">
        <f t="shared" si="2"/>
        <v>1.8992248062015504</v>
      </c>
      <c r="AD9">
        <f t="shared" si="3"/>
        <v>0.2266434334578829</v>
      </c>
      <c r="AF9" t="str">
        <v>BD</v>
      </c>
      <c r="AG9">
        <v>0.75</v>
      </c>
      <c r="AI9">
        <f>AI8+2</f>
        <v>3</v>
      </c>
      <c r="AJ9" t="e">
        <f ca="1"/>
        <v>#NAME?</v>
      </c>
      <c r="AK9">
        <f t="shared" ref="AK9:AK22" si="17">NORMSINV(AI9/AK$3)</f>
        <v>-1.2815515655446006</v>
      </c>
      <c r="AL9" t="e">
        <f t="shared" ref="AL9:AL22" ca="1" si="18">STANDARDIZE(AJ9,AJ$4,AJ$5)</f>
        <v>#NAME?</v>
      </c>
    </row>
    <row r="10" spans="1:38" x14ac:dyDescent="0.35">
      <c r="A10">
        <v>1</v>
      </c>
      <c r="B10">
        <v>1</v>
      </c>
      <c r="C10">
        <v>1</v>
      </c>
      <c r="D10">
        <v>-1</v>
      </c>
      <c r="E10">
        <v>16</v>
      </c>
      <c r="H10">
        <f t="shared" si="4"/>
        <v>1</v>
      </c>
      <c r="I10">
        <f t="shared" si="0"/>
        <v>1</v>
      </c>
      <c r="J10">
        <f t="shared" si="0"/>
        <v>1</v>
      </c>
      <c r="K10">
        <f t="shared" si="0"/>
        <v>-1</v>
      </c>
      <c r="L10">
        <f t="shared" si="5"/>
        <v>1</v>
      </c>
      <c r="M10">
        <f t="shared" si="6"/>
        <v>1</v>
      </c>
      <c r="N10">
        <f t="shared" si="7"/>
        <v>-1</v>
      </c>
      <c r="O10">
        <f t="shared" si="8"/>
        <v>1</v>
      </c>
      <c r="P10">
        <f t="shared" si="9"/>
        <v>-1</v>
      </c>
      <c r="Q10">
        <f t="shared" si="10"/>
        <v>-1</v>
      </c>
      <c r="R10">
        <f t="shared" si="11"/>
        <v>1</v>
      </c>
      <c r="S10">
        <f t="shared" si="12"/>
        <v>-1</v>
      </c>
      <c r="T10">
        <f t="shared" si="13"/>
        <v>-1</v>
      </c>
      <c r="U10">
        <f t="shared" si="14"/>
        <v>-1</v>
      </c>
      <c r="V10">
        <f t="shared" si="15"/>
        <v>-1</v>
      </c>
      <c r="W10">
        <f t="shared" si="16"/>
        <v>16</v>
      </c>
      <c r="Y10" t="str">
        <v>BD</v>
      </c>
      <c r="Z10">
        <v>1</v>
      </c>
      <c r="AA10">
        <v>2.25</v>
      </c>
      <c r="AB10">
        <f t="shared" si="1"/>
        <v>2.25</v>
      </c>
      <c r="AC10">
        <f t="shared" si="2"/>
        <v>0.34883720930232559</v>
      </c>
      <c r="AD10">
        <f t="shared" si="3"/>
        <v>0.58045643458258667</v>
      </c>
      <c r="AF10" t="str">
        <v>CD</v>
      </c>
      <c r="AG10">
        <v>-0.75</v>
      </c>
      <c r="AI10">
        <f t="shared" ref="AI10:AI22" si="19">AI9+2</f>
        <v>5</v>
      </c>
      <c r="AJ10" t="e">
        <f ca="1"/>
        <v>#NAME?</v>
      </c>
      <c r="AK10">
        <f t="shared" si="17"/>
        <v>-0.96742156610170071</v>
      </c>
      <c r="AL10" t="e">
        <f t="shared" ca="1" si="18"/>
        <v>#NAME?</v>
      </c>
    </row>
    <row r="11" spans="1:38" x14ac:dyDescent="0.35">
      <c r="A11">
        <v>-1</v>
      </c>
      <c r="B11">
        <v>-1</v>
      </c>
      <c r="C11">
        <v>-1</v>
      </c>
      <c r="D11">
        <v>1</v>
      </c>
      <c r="E11">
        <v>11</v>
      </c>
      <c r="H11">
        <f t="shared" si="4"/>
        <v>-1</v>
      </c>
      <c r="I11">
        <f t="shared" si="0"/>
        <v>-1</v>
      </c>
      <c r="J11">
        <f t="shared" si="0"/>
        <v>-1</v>
      </c>
      <c r="K11">
        <f t="shared" si="0"/>
        <v>1</v>
      </c>
      <c r="L11">
        <f t="shared" si="5"/>
        <v>1</v>
      </c>
      <c r="M11">
        <f t="shared" si="6"/>
        <v>1</v>
      </c>
      <c r="N11">
        <f t="shared" si="7"/>
        <v>-1</v>
      </c>
      <c r="O11">
        <f t="shared" si="8"/>
        <v>1</v>
      </c>
      <c r="P11">
        <f t="shared" si="9"/>
        <v>-1</v>
      </c>
      <c r="Q11">
        <f t="shared" si="10"/>
        <v>-1</v>
      </c>
      <c r="R11">
        <f t="shared" si="11"/>
        <v>-1</v>
      </c>
      <c r="S11">
        <f t="shared" si="12"/>
        <v>1</v>
      </c>
      <c r="T11">
        <f t="shared" si="13"/>
        <v>1</v>
      </c>
      <c r="U11">
        <f t="shared" si="14"/>
        <v>1</v>
      </c>
      <c r="V11">
        <f t="shared" si="15"/>
        <v>-1</v>
      </c>
      <c r="W11">
        <f t="shared" si="16"/>
        <v>11</v>
      </c>
      <c r="Y11" t="str">
        <v>CD</v>
      </c>
      <c r="Z11">
        <v>1</v>
      </c>
      <c r="AA11">
        <v>2.25</v>
      </c>
      <c r="AB11">
        <f t="shared" si="1"/>
        <v>2.25</v>
      </c>
      <c r="AC11">
        <f t="shared" si="2"/>
        <v>0.34883720930232559</v>
      </c>
      <c r="AD11">
        <f t="shared" si="3"/>
        <v>0.58045643458258667</v>
      </c>
      <c r="AF11" t="str">
        <v>ABC</v>
      </c>
      <c r="AG11">
        <v>0.5</v>
      </c>
      <c r="AI11">
        <f t="shared" si="19"/>
        <v>7</v>
      </c>
      <c r="AJ11" t="e">
        <f ca="1"/>
        <v>#NAME?</v>
      </c>
      <c r="AK11">
        <f t="shared" si="17"/>
        <v>-0.72791329088164469</v>
      </c>
      <c r="AL11" t="e">
        <f t="shared" ca="1" si="18"/>
        <v>#NAME?</v>
      </c>
    </row>
    <row r="12" spans="1:38" x14ac:dyDescent="0.35">
      <c r="A12">
        <v>1</v>
      </c>
      <c r="B12">
        <v>-1</v>
      </c>
      <c r="C12">
        <v>-1</v>
      </c>
      <c r="D12">
        <v>1</v>
      </c>
      <c r="E12">
        <v>23</v>
      </c>
      <c r="H12">
        <f t="shared" si="4"/>
        <v>1</v>
      </c>
      <c r="I12">
        <f t="shared" si="0"/>
        <v>-1</v>
      </c>
      <c r="J12">
        <f t="shared" si="0"/>
        <v>-1</v>
      </c>
      <c r="K12">
        <f t="shared" si="0"/>
        <v>1</v>
      </c>
      <c r="L12">
        <f t="shared" si="5"/>
        <v>-1</v>
      </c>
      <c r="M12">
        <f t="shared" si="6"/>
        <v>-1</v>
      </c>
      <c r="N12">
        <f t="shared" si="7"/>
        <v>1</v>
      </c>
      <c r="O12">
        <f t="shared" si="8"/>
        <v>1</v>
      </c>
      <c r="P12">
        <f t="shared" si="9"/>
        <v>-1</v>
      </c>
      <c r="Q12">
        <f t="shared" si="10"/>
        <v>-1</v>
      </c>
      <c r="R12">
        <f t="shared" si="11"/>
        <v>1</v>
      </c>
      <c r="S12">
        <f t="shared" si="12"/>
        <v>-1</v>
      </c>
      <c r="T12">
        <f t="shared" si="13"/>
        <v>-1</v>
      </c>
      <c r="U12">
        <f t="shared" si="14"/>
        <v>1</v>
      </c>
      <c r="V12">
        <f t="shared" si="15"/>
        <v>1</v>
      </c>
      <c r="W12">
        <f t="shared" si="16"/>
        <v>23</v>
      </c>
      <c r="Y12" t="s">
        <v>30</v>
      </c>
      <c r="Z12" s="4">
        <f>Z13-SUM(Z2:Z11)</f>
        <v>5</v>
      </c>
      <c r="AA12" s="4">
        <f>AA13-SUM(AA2:AA11)</f>
        <v>32.25</v>
      </c>
      <c r="AB12" s="4">
        <f t="shared" si="1"/>
        <v>6.45</v>
      </c>
      <c r="AC12" s="4"/>
      <c r="AD12" s="4"/>
      <c r="AF12" t="str">
        <v>ABD</v>
      </c>
      <c r="AG12">
        <v>0</v>
      </c>
      <c r="AI12">
        <f t="shared" si="19"/>
        <v>9</v>
      </c>
      <c r="AJ12" t="e">
        <f ca="1"/>
        <v>#NAME?</v>
      </c>
      <c r="AK12">
        <f t="shared" si="17"/>
        <v>-0.52440051270804089</v>
      </c>
      <c r="AL12" t="e">
        <f t="shared" ca="1" si="18"/>
        <v>#NAME?</v>
      </c>
    </row>
    <row r="13" spans="1:38" x14ac:dyDescent="0.35">
      <c r="A13">
        <v>-1</v>
      </c>
      <c r="B13">
        <v>1</v>
      </c>
      <c r="C13">
        <v>-1</v>
      </c>
      <c r="D13">
        <v>1</v>
      </c>
      <c r="E13">
        <v>15</v>
      </c>
      <c r="H13">
        <f t="shared" si="4"/>
        <v>-1</v>
      </c>
      <c r="I13">
        <f t="shared" si="0"/>
        <v>1</v>
      </c>
      <c r="J13">
        <f t="shared" si="0"/>
        <v>-1</v>
      </c>
      <c r="K13">
        <f t="shared" si="0"/>
        <v>1</v>
      </c>
      <c r="L13">
        <f t="shared" si="5"/>
        <v>-1</v>
      </c>
      <c r="M13">
        <f t="shared" si="6"/>
        <v>1</v>
      </c>
      <c r="N13">
        <f t="shared" si="7"/>
        <v>-1</v>
      </c>
      <c r="O13">
        <f t="shared" si="8"/>
        <v>-1</v>
      </c>
      <c r="P13">
        <f t="shared" si="9"/>
        <v>1</v>
      </c>
      <c r="Q13">
        <f t="shared" si="10"/>
        <v>-1</v>
      </c>
      <c r="R13">
        <f t="shared" si="11"/>
        <v>1</v>
      </c>
      <c r="S13">
        <f t="shared" si="12"/>
        <v>-1</v>
      </c>
      <c r="T13">
        <f t="shared" si="13"/>
        <v>1</v>
      </c>
      <c r="U13">
        <f t="shared" si="14"/>
        <v>-1</v>
      </c>
      <c r="V13">
        <f t="shared" si="15"/>
        <v>1</v>
      </c>
      <c r="W13">
        <f t="shared" si="16"/>
        <v>15</v>
      </c>
      <c r="Y13" t="s">
        <v>22</v>
      </c>
      <c r="Z13">
        <f>COUNT(E3:E18)-1</f>
        <v>15</v>
      </c>
      <c r="AA13">
        <f>DEVSQ(E3:E18)</f>
        <v>419.75</v>
      </c>
      <c r="AB13">
        <f t="shared" si="1"/>
        <v>27.983333333333334</v>
      </c>
      <c r="AF13" t="str">
        <v>ACD</v>
      </c>
      <c r="AG13">
        <v>2</v>
      </c>
      <c r="AI13">
        <f t="shared" si="19"/>
        <v>11</v>
      </c>
      <c r="AJ13" t="e">
        <f ca="1"/>
        <v>#NAME?</v>
      </c>
      <c r="AK13">
        <f t="shared" si="17"/>
        <v>-0.34069482708779553</v>
      </c>
      <c r="AL13" t="e">
        <f t="shared" ca="1" si="18"/>
        <v>#NAME?</v>
      </c>
    </row>
    <row r="14" spans="1:38" x14ac:dyDescent="0.35">
      <c r="A14">
        <v>1</v>
      </c>
      <c r="B14">
        <v>1</v>
      </c>
      <c r="C14">
        <v>-1</v>
      </c>
      <c r="D14">
        <v>1</v>
      </c>
      <c r="E14">
        <v>29</v>
      </c>
      <c r="H14">
        <f t="shared" si="4"/>
        <v>1</v>
      </c>
      <c r="I14">
        <f t="shared" si="0"/>
        <v>1</v>
      </c>
      <c r="J14">
        <f t="shared" si="0"/>
        <v>-1</v>
      </c>
      <c r="K14">
        <f t="shared" si="0"/>
        <v>1</v>
      </c>
      <c r="L14">
        <f t="shared" si="5"/>
        <v>1</v>
      </c>
      <c r="M14">
        <f t="shared" si="6"/>
        <v>-1</v>
      </c>
      <c r="N14">
        <f t="shared" si="7"/>
        <v>1</v>
      </c>
      <c r="O14">
        <f t="shared" si="8"/>
        <v>-1</v>
      </c>
      <c r="P14">
        <f t="shared" si="9"/>
        <v>1</v>
      </c>
      <c r="Q14">
        <f t="shared" si="10"/>
        <v>-1</v>
      </c>
      <c r="R14">
        <f t="shared" si="11"/>
        <v>-1</v>
      </c>
      <c r="S14">
        <f t="shared" si="12"/>
        <v>1</v>
      </c>
      <c r="T14">
        <f t="shared" si="13"/>
        <v>-1</v>
      </c>
      <c r="U14">
        <f t="shared" si="14"/>
        <v>-1</v>
      </c>
      <c r="V14">
        <f t="shared" si="15"/>
        <v>-1</v>
      </c>
      <c r="W14">
        <f t="shared" si="16"/>
        <v>29</v>
      </c>
      <c r="AF14" t="str">
        <v>BCD</v>
      </c>
      <c r="AG14">
        <v>-1.25</v>
      </c>
      <c r="AI14">
        <f t="shared" si="19"/>
        <v>13</v>
      </c>
      <c r="AJ14" t="e">
        <f ca="1"/>
        <v>#NAME?</v>
      </c>
      <c r="AK14">
        <f t="shared" si="17"/>
        <v>-0.16789400478810546</v>
      </c>
      <c r="AL14" t="e">
        <f t="shared" ca="1" si="18"/>
        <v>#NAME?</v>
      </c>
    </row>
    <row r="15" spans="1:38" x14ac:dyDescent="0.35">
      <c r="A15">
        <v>-1</v>
      </c>
      <c r="B15">
        <v>-1</v>
      </c>
      <c r="C15">
        <v>1</v>
      </c>
      <c r="D15">
        <v>1</v>
      </c>
      <c r="E15">
        <v>17</v>
      </c>
      <c r="H15">
        <f t="shared" si="4"/>
        <v>-1</v>
      </c>
      <c r="I15">
        <f t="shared" si="0"/>
        <v>-1</v>
      </c>
      <c r="J15">
        <f t="shared" si="0"/>
        <v>1</v>
      </c>
      <c r="K15">
        <f t="shared" si="0"/>
        <v>1</v>
      </c>
      <c r="L15">
        <f t="shared" si="5"/>
        <v>1</v>
      </c>
      <c r="M15">
        <f t="shared" si="6"/>
        <v>-1</v>
      </c>
      <c r="N15">
        <f t="shared" si="7"/>
        <v>-1</v>
      </c>
      <c r="O15">
        <f t="shared" si="8"/>
        <v>-1</v>
      </c>
      <c r="P15">
        <f t="shared" si="9"/>
        <v>-1</v>
      </c>
      <c r="Q15">
        <f t="shared" si="10"/>
        <v>1</v>
      </c>
      <c r="R15">
        <f t="shared" si="11"/>
        <v>1</v>
      </c>
      <c r="S15">
        <f t="shared" si="12"/>
        <v>1</v>
      </c>
      <c r="T15">
        <f t="shared" si="13"/>
        <v>-1</v>
      </c>
      <c r="U15">
        <f t="shared" si="14"/>
        <v>-1</v>
      </c>
      <c r="V15">
        <f t="shared" si="15"/>
        <v>1</v>
      </c>
      <c r="W15">
        <f t="shared" si="16"/>
        <v>17</v>
      </c>
      <c r="AF15" t="str">
        <v>ABCD</v>
      </c>
      <c r="AG15">
        <v>-1.5</v>
      </c>
      <c r="AI15">
        <f t="shared" si="19"/>
        <v>15</v>
      </c>
      <c r="AJ15" t="e">
        <f ca="1"/>
        <v>#NAME?</v>
      </c>
      <c r="AK15">
        <f t="shared" si="17"/>
        <v>0</v>
      </c>
      <c r="AL15" t="e">
        <f t="shared" ca="1" si="18"/>
        <v>#NAME?</v>
      </c>
    </row>
    <row r="16" spans="1:38" x14ac:dyDescent="0.35">
      <c r="A16">
        <v>1</v>
      </c>
      <c r="B16">
        <v>-1</v>
      </c>
      <c r="C16">
        <v>1</v>
      </c>
      <c r="D16">
        <v>1</v>
      </c>
      <c r="E16">
        <v>26</v>
      </c>
      <c r="H16">
        <f t="shared" si="4"/>
        <v>1</v>
      </c>
      <c r="I16">
        <f t="shared" si="0"/>
        <v>-1</v>
      </c>
      <c r="J16">
        <f t="shared" si="0"/>
        <v>1</v>
      </c>
      <c r="K16">
        <f t="shared" si="0"/>
        <v>1</v>
      </c>
      <c r="L16">
        <f t="shared" si="5"/>
        <v>-1</v>
      </c>
      <c r="M16">
        <f t="shared" si="6"/>
        <v>1</v>
      </c>
      <c r="N16">
        <f t="shared" si="7"/>
        <v>1</v>
      </c>
      <c r="O16">
        <f t="shared" si="8"/>
        <v>-1</v>
      </c>
      <c r="P16">
        <f t="shared" si="9"/>
        <v>-1</v>
      </c>
      <c r="Q16">
        <f t="shared" si="10"/>
        <v>1</v>
      </c>
      <c r="R16">
        <f t="shared" si="11"/>
        <v>-1</v>
      </c>
      <c r="S16">
        <f t="shared" si="12"/>
        <v>-1</v>
      </c>
      <c r="T16">
        <f t="shared" si="13"/>
        <v>1</v>
      </c>
      <c r="U16">
        <f t="shared" si="14"/>
        <v>-1</v>
      </c>
      <c r="V16">
        <f t="shared" si="15"/>
        <v>-1</v>
      </c>
      <c r="W16">
        <f t="shared" si="16"/>
        <v>26</v>
      </c>
      <c r="AI16">
        <f t="shared" si="19"/>
        <v>17</v>
      </c>
      <c r="AJ16" t="e">
        <f ca="1"/>
        <v>#NAME?</v>
      </c>
      <c r="AK16">
        <f t="shared" si="17"/>
        <v>0.16789400478810546</v>
      </c>
      <c r="AL16" t="e">
        <f t="shared" ca="1" si="18"/>
        <v>#NAME?</v>
      </c>
    </row>
    <row r="17" spans="1:38" x14ac:dyDescent="0.35">
      <c r="A17">
        <v>-1</v>
      </c>
      <c r="B17">
        <v>1</v>
      </c>
      <c r="C17">
        <v>1</v>
      </c>
      <c r="D17">
        <v>1</v>
      </c>
      <c r="E17">
        <v>17</v>
      </c>
      <c r="H17">
        <f t="shared" si="4"/>
        <v>-1</v>
      </c>
      <c r="I17">
        <f t="shared" si="0"/>
        <v>1</v>
      </c>
      <c r="J17">
        <f t="shared" si="0"/>
        <v>1</v>
      </c>
      <c r="K17">
        <f t="shared" si="0"/>
        <v>1</v>
      </c>
      <c r="L17">
        <f t="shared" si="5"/>
        <v>-1</v>
      </c>
      <c r="M17">
        <f t="shared" si="6"/>
        <v>-1</v>
      </c>
      <c r="N17">
        <f t="shared" si="7"/>
        <v>-1</v>
      </c>
      <c r="O17">
        <f t="shared" si="8"/>
        <v>1</v>
      </c>
      <c r="P17">
        <f t="shared" si="9"/>
        <v>1</v>
      </c>
      <c r="Q17">
        <f t="shared" si="10"/>
        <v>1</v>
      </c>
      <c r="R17">
        <f t="shared" si="11"/>
        <v>-1</v>
      </c>
      <c r="S17">
        <f t="shared" si="12"/>
        <v>-1</v>
      </c>
      <c r="T17">
        <f t="shared" si="13"/>
        <v>-1</v>
      </c>
      <c r="U17">
        <f t="shared" si="14"/>
        <v>1</v>
      </c>
      <c r="V17">
        <f t="shared" si="15"/>
        <v>-1</v>
      </c>
      <c r="W17">
        <f t="shared" si="16"/>
        <v>17</v>
      </c>
      <c r="AI17">
        <f t="shared" si="19"/>
        <v>19</v>
      </c>
      <c r="AJ17" t="e">
        <f ca="1"/>
        <v>#NAME?</v>
      </c>
      <c r="AK17">
        <f t="shared" si="17"/>
        <v>0.34069482708779542</v>
      </c>
      <c r="AL17" t="e">
        <f t="shared" ca="1" si="18"/>
        <v>#NAME?</v>
      </c>
    </row>
    <row r="18" spans="1:38" x14ac:dyDescent="0.35">
      <c r="A18" s="4">
        <v>1</v>
      </c>
      <c r="B18" s="4">
        <v>1</v>
      </c>
      <c r="C18" s="4">
        <v>1</v>
      </c>
      <c r="D18" s="4">
        <v>1</v>
      </c>
      <c r="E18" s="4">
        <v>24</v>
      </c>
      <c r="H18" s="4">
        <f t="shared" si="4"/>
        <v>1</v>
      </c>
      <c r="I18" s="4">
        <f t="shared" si="0"/>
        <v>1</v>
      </c>
      <c r="J18" s="4">
        <f t="shared" si="0"/>
        <v>1</v>
      </c>
      <c r="K18" s="4">
        <f t="shared" si="0"/>
        <v>1</v>
      </c>
      <c r="L18" s="4">
        <f t="shared" si="5"/>
        <v>1</v>
      </c>
      <c r="M18" s="4">
        <f t="shared" si="6"/>
        <v>1</v>
      </c>
      <c r="N18" s="4">
        <f t="shared" si="7"/>
        <v>1</v>
      </c>
      <c r="O18" s="4">
        <f t="shared" si="8"/>
        <v>1</v>
      </c>
      <c r="P18" s="4">
        <f t="shared" si="9"/>
        <v>1</v>
      </c>
      <c r="Q18" s="4">
        <f t="shared" si="10"/>
        <v>1</v>
      </c>
      <c r="R18" s="4">
        <f t="shared" si="11"/>
        <v>1</v>
      </c>
      <c r="S18" s="4">
        <f t="shared" si="12"/>
        <v>1</v>
      </c>
      <c r="T18" s="4">
        <f t="shared" si="13"/>
        <v>1</v>
      </c>
      <c r="U18" s="4">
        <f t="shared" si="14"/>
        <v>1</v>
      </c>
      <c r="V18" s="4">
        <f t="shared" si="15"/>
        <v>1</v>
      </c>
      <c r="W18" s="4">
        <f t="shared" si="16"/>
        <v>24</v>
      </c>
      <c r="AI18">
        <f t="shared" si="19"/>
        <v>21</v>
      </c>
      <c r="AJ18" t="e">
        <f ca="1"/>
        <v>#NAME?</v>
      </c>
      <c r="AK18">
        <f t="shared" si="17"/>
        <v>0.52440051270804078</v>
      </c>
      <c r="AL18" t="e">
        <f t="shared" ca="1" si="18"/>
        <v>#NAME?</v>
      </c>
    </row>
    <row r="19" spans="1:38" x14ac:dyDescent="0.35">
      <c r="G19" t="s">
        <v>31</v>
      </c>
      <c r="H19">
        <f>SUMPRODUCT(H3:H18,$W3:$W18)/(2^($B$20-1))</f>
        <v>5</v>
      </c>
      <c r="I19">
        <f t="shared" ref="I19:V19" si="20">SUMPRODUCT(I3:I18,$W3:$W18)/(2^($B$20-1))</f>
        <v>1.25</v>
      </c>
      <c r="J19">
        <f t="shared" si="20"/>
        <v>2.25</v>
      </c>
      <c r="K19">
        <f t="shared" si="20"/>
        <v>3.25</v>
      </c>
      <c r="L19">
        <f t="shared" si="20"/>
        <v>0</v>
      </c>
      <c r="M19">
        <f t="shared" si="20"/>
        <v>-4.5</v>
      </c>
      <c r="N19">
        <f t="shared" si="20"/>
        <v>5.5</v>
      </c>
      <c r="O19">
        <f t="shared" si="20"/>
        <v>-1.75</v>
      </c>
      <c r="P19">
        <f t="shared" si="20"/>
        <v>0.75</v>
      </c>
      <c r="Q19">
        <f t="shared" si="20"/>
        <v>-0.75</v>
      </c>
      <c r="R19">
        <f t="shared" si="20"/>
        <v>0.5</v>
      </c>
      <c r="S19">
        <f t="shared" si="20"/>
        <v>0</v>
      </c>
      <c r="T19">
        <f t="shared" si="20"/>
        <v>2</v>
      </c>
      <c r="U19">
        <f t="shared" si="20"/>
        <v>-1.25</v>
      </c>
      <c r="V19">
        <f t="shared" si="20"/>
        <v>-1.5</v>
      </c>
      <c r="AI19">
        <f t="shared" si="19"/>
        <v>23</v>
      </c>
      <c r="AJ19" t="e">
        <f ca="1"/>
        <v>#NAME?</v>
      </c>
      <c r="AK19">
        <f t="shared" si="17"/>
        <v>0.72791329088164458</v>
      </c>
      <c r="AL19" t="e">
        <f t="shared" ca="1" si="18"/>
        <v>#NAME?</v>
      </c>
    </row>
    <row r="20" spans="1:38" x14ac:dyDescent="0.35">
      <c r="A20" s="1" t="s">
        <v>32</v>
      </c>
      <c r="B20" s="5">
        <f>COUNTA(A2:D2)</f>
        <v>4</v>
      </c>
      <c r="D20" s="1" t="s">
        <v>33</v>
      </c>
      <c r="E20" s="5">
        <v>1</v>
      </c>
      <c r="G20" t="s">
        <v>1</v>
      </c>
      <c r="H20" s="4">
        <f>SUMPRODUCT(H3:H18,$W3:$W18)^2/2^$B$20</f>
        <v>100</v>
      </c>
      <c r="I20" s="4">
        <f t="shared" ref="I20:V20" si="21">SUMPRODUCT(I3:I18,$W3:$W18)^2/2^$B$20</f>
        <v>6.25</v>
      </c>
      <c r="J20" s="4">
        <f t="shared" si="21"/>
        <v>20.25</v>
      </c>
      <c r="K20" s="4">
        <f t="shared" si="21"/>
        <v>42.25</v>
      </c>
      <c r="L20" s="4">
        <f t="shared" si="21"/>
        <v>0</v>
      </c>
      <c r="M20" s="4">
        <f t="shared" si="21"/>
        <v>81</v>
      </c>
      <c r="N20" s="4">
        <f t="shared" si="21"/>
        <v>121</v>
      </c>
      <c r="O20" s="4">
        <f t="shared" si="21"/>
        <v>12.25</v>
      </c>
      <c r="P20" s="4">
        <f t="shared" si="21"/>
        <v>2.25</v>
      </c>
      <c r="Q20" s="4">
        <f t="shared" si="21"/>
        <v>2.25</v>
      </c>
      <c r="R20" s="4">
        <f t="shared" si="21"/>
        <v>1</v>
      </c>
      <c r="S20" s="4">
        <f t="shared" si="21"/>
        <v>0</v>
      </c>
      <c r="T20" s="4">
        <f t="shared" si="21"/>
        <v>16</v>
      </c>
      <c r="U20" s="4">
        <f t="shared" si="21"/>
        <v>6.25</v>
      </c>
      <c r="V20" s="4">
        <f t="shared" si="21"/>
        <v>9</v>
      </c>
      <c r="AI20">
        <f t="shared" si="19"/>
        <v>25</v>
      </c>
      <c r="AJ20" t="e">
        <f ca="1"/>
        <v>#NAME?</v>
      </c>
      <c r="AK20">
        <f t="shared" si="17"/>
        <v>0.96742156610170071</v>
      </c>
      <c r="AL20" t="e">
        <f t="shared" ca="1" si="18"/>
        <v>#NAME?</v>
      </c>
    </row>
    <row r="21" spans="1:38" x14ac:dyDescent="0.35">
      <c r="AI21">
        <f t="shared" si="19"/>
        <v>27</v>
      </c>
      <c r="AJ21" t="e">
        <f ca="1"/>
        <v>#NAME?</v>
      </c>
      <c r="AK21">
        <f t="shared" si="17"/>
        <v>1.2815515655446006</v>
      </c>
      <c r="AL21" t="e">
        <f t="shared" ca="1" si="18"/>
        <v>#NAME?</v>
      </c>
    </row>
    <row r="22" spans="1:38" x14ac:dyDescent="0.35">
      <c r="AI22">
        <f t="shared" si="19"/>
        <v>29</v>
      </c>
      <c r="AJ22" t="e">
        <f ca="1"/>
        <v>#NAME?</v>
      </c>
      <c r="AK22">
        <f t="shared" si="17"/>
        <v>1.8339146358159142</v>
      </c>
      <c r="AL22" t="e">
        <f t="shared" ca="1" si="18"/>
        <v>#NAME?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6CFBE-4EBE-4CD8-A858-6A746A957728}">
  <dimension ref="A1:V13"/>
  <sheetViews>
    <sheetView workbookViewId="0"/>
  </sheetViews>
  <sheetFormatPr defaultRowHeight="14.5" x14ac:dyDescent="0.35"/>
  <cols>
    <col min="1" max="5" width="5.1796875" customWidth="1"/>
    <col min="6" max="6" width="6.26953125" customWidth="1"/>
    <col min="7" max="14" width="5.7265625" customWidth="1"/>
    <col min="15" max="15" width="4.453125" customWidth="1"/>
    <col min="16" max="16" width="4.7265625" customWidth="1"/>
    <col min="17" max="17" width="4.81640625" customWidth="1"/>
    <col min="18" max="18" width="7.54296875" customWidth="1"/>
    <col min="19" max="19" width="7.1796875" customWidth="1"/>
  </cols>
  <sheetData>
    <row r="1" spans="1:22" x14ac:dyDescent="0.35">
      <c r="A1" s="6" t="s">
        <v>34</v>
      </c>
    </row>
    <row r="2" spans="1:22" x14ac:dyDescent="0.35">
      <c r="A2" s="1"/>
      <c r="B2" s="1"/>
      <c r="C2" s="1"/>
      <c r="D2" s="1"/>
      <c r="E2" s="1"/>
      <c r="V2" s="1"/>
    </row>
    <row r="3" spans="1:22" x14ac:dyDescent="0.35">
      <c r="A3" s="3" t="s">
        <v>6</v>
      </c>
      <c r="B3" s="3" t="s">
        <v>8</v>
      </c>
      <c r="C3" s="3" t="s">
        <v>9</v>
      </c>
      <c r="D3" s="3">
        <v>1</v>
      </c>
      <c r="E3" s="3">
        <v>2</v>
      </c>
      <c r="G3" s="3" t="s">
        <v>6</v>
      </c>
      <c r="H3" s="3" t="s">
        <v>8</v>
      </c>
      <c r="I3" s="3" t="s">
        <v>9</v>
      </c>
      <c r="J3" s="3" t="s">
        <v>12</v>
      </c>
      <c r="K3" s="3" t="s">
        <v>13</v>
      </c>
      <c r="L3" s="3" t="s">
        <v>16</v>
      </c>
      <c r="M3" s="3" t="s">
        <v>19</v>
      </c>
      <c r="N3" s="3" t="s">
        <v>22</v>
      </c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</row>
    <row r="4" spans="1:22" x14ac:dyDescent="0.35">
      <c r="A4">
        <v>-1</v>
      </c>
      <c r="B4">
        <v>-1</v>
      </c>
      <c r="C4">
        <v>-1</v>
      </c>
      <c r="D4">
        <v>11</v>
      </c>
      <c r="E4">
        <v>14</v>
      </c>
      <c r="G4">
        <f>A4</f>
        <v>-1</v>
      </c>
      <c r="H4">
        <f>B4</f>
        <v>-1</v>
      </c>
      <c r="I4">
        <f>C4</f>
        <v>-1</v>
      </c>
      <c r="J4">
        <f>G4*H4</f>
        <v>1</v>
      </c>
      <c r="K4">
        <f>G4*I4</f>
        <v>1</v>
      </c>
      <c r="L4">
        <f>H4*I4</f>
        <v>1</v>
      </c>
      <c r="M4">
        <f>G4*H4*I4</f>
        <v>-1</v>
      </c>
      <c r="N4">
        <f>D4+E4</f>
        <v>25</v>
      </c>
      <c r="P4" t="str">
        <f t="array" ref="P4:P10">TRANSPOSE(G3:M3)</f>
        <v>A</v>
      </c>
      <c r="Q4">
        <v>1</v>
      </c>
      <c r="R4">
        <f t="array" ref="R4:R10">TRANSPOSE(G13:M13)</f>
        <v>100</v>
      </c>
      <c r="S4">
        <f t="shared" ref="S4:S12" si="0">R4/Q4</f>
        <v>100</v>
      </c>
      <c r="T4">
        <f t="shared" ref="T4:T10" si="1">S4/S$11</f>
        <v>21.621621621621621</v>
      </c>
      <c r="U4">
        <f t="shared" ref="U4:U10" si="2">FDIST(T4,Q4,$Q$11)</f>
        <v>1.6448813491712628E-3</v>
      </c>
    </row>
    <row r="5" spans="1:22" x14ac:dyDescent="0.35">
      <c r="A5">
        <v>1</v>
      </c>
      <c r="B5">
        <v>-1</v>
      </c>
      <c r="C5">
        <v>-1</v>
      </c>
      <c r="D5">
        <v>19</v>
      </c>
      <c r="E5">
        <v>18</v>
      </c>
      <c r="G5">
        <f t="shared" ref="G5:I11" si="3">A5</f>
        <v>1</v>
      </c>
      <c r="H5">
        <f t="shared" si="3"/>
        <v>-1</v>
      </c>
      <c r="I5">
        <f t="shared" si="3"/>
        <v>-1</v>
      </c>
      <c r="J5">
        <f t="shared" ref="J5:J11" si="4">G5*H5</f>
        <v>-1</v>
      </c>
      <c r="K5">
        <f t="shared" ref="K5:K11" si="5">G5*I5</f>
        <v>-1</v>
      </c>
      <c r="L5">
        <f t="shared" ref="L5:L11" si="6">H5*I5</f>
        <v>1</v>
      </c>
      <c r="M5">
        <f t="shared" ref="M5:M11" si="7">G5*H5*I5</f>
        <v>1</v>
      </c>
      <c r="N5">
        <f t="shared" ref="N5:N11" si="8">D5+E5</f>
        <v>37</v>
      </c>
      <c r="P5" t="str">
        <v>C</v>
      </c>
      <c r="Q5">
        <v>1</v>
      </c>
      <c r="R5">
        <v>20.25</v>
      </c>
      <c r="S5">
        <f t="shared" si="0"/>
        <v>20.25</v>
      </c>
      <c r="T5">
        <f t="shared" si="1"/>
        <v>4.3783783783783781</v>
      </c>
      <c r="U5">
        <f t="shared" si="2"/>
        <v>6.9751003292009159E-2</v>
      </c>
    </row>
    <row r="6" spans="1:22" x14ac:dyDescent="0.35">
      <c r="A6">
        <v>-1</v>
      </c>
      <c r="B6">
        <v>1</v>
      </c>
      <c r="C6">
        <v>-1</v>
      </c>
      <c r="D6">
        <v>23</v>
      </c>
      <c r="E6">
        <v>21</v>
      </c>
      <c r="G6">
        <f t="shared" si="3"/>
        <v>-1</v>
      </c>
      <c r="H6">
        <f t="shared" si="3"/>
        <v>1</v>
      </c>
      <c r="I6">
        <f t="shared" si="3"/>
        <v>-1</v>
      </c>
      <c r="J6">
        <f t="shared" si="4"/>
        <v>-1</v>
      </c>
      <c r="K6">
        <f t="shared" si="5"/>
        <v>1</v>
      </c>
      <c r="L6">
        <f t="shared" si="6"/>
        <v>-1</v>
      </c>
      <c r="M6">
        <f t="shared" si="7"/>
        <v>1</v>
      </c>
      <c r="N6">
        <f t="shared" si="8"/>
        <v>44</v>
      </c>
      <c r="P6" t="str">
        <v>D</v>
      </c>
      <c r="Q6">
        <v>1</v>
      </c>
      <c r="R6">
        <v>42.25</v>
      </c>
      <c r="S6">
        <f t="shared" si="0"/>
        <v>42.25</v>
      </c>
      <c r="T6">
        <f t="shared" si="1"/>
        <v>9.1351351351351351</v>
      </c>
      <c r="U6">
        <f t="shared" si="2"/>
        <v>1.6498133913518228E-2</v>
      </c>
    </row>
    <row r="7" spans="1:22" x14ac:dyDescent="0.35">
      <c r="A7">
        <v>1</v>
      </c>
      <c r="B7">
        <v>1</v>
      </c>
      <c r="C7">
        <v>-1</v>
      </c>
      <c r="D7">
        <v>14</v>
      </c>
      <c r="E7">
        <v>16</v>
      </c>
      <c r="G7">
        <f t="shared" si="3"/>
        <v>1</v>
      </c>
      <c r="H7">
        <f t="shared" si="3"/>
        <v>1</v>
      </c>
      <c r="I7">
        <f t="shared" si="3"/>
        <v>-1</v>
      </c>
      <c r="J7">
        <f t="shared" si="4"/>
        <v>1</v>
      </c>
      <c r="K7">
        <f t="shared" si="5"/>
        <v>-1</v>
      </c>
      <c r="L7">
        <f t="shared" si="6"/>
        <v>-1</v>
      </c>
      <c r="M7">
        <f t="shared" si="7"/>
        <v>-1</v>
      </c>
      <c r="N7">
        <f t="shared" si="8"/>
        <v>30</v>
      </c>
      <c r="P7" t="str">
        <v>AC</v>
      </c>
      <c r="Q7">
        <v>1</v>
      </c>
      <c r="R7">
        <v>81</v>
      </c>
      <c r="S7">
        <f t="shared" si="0"/>
        <v>81</v>
      </c>
      <c r="T7">
        <f t="shared" si="1"/>
        <v>17.513513513513512</v>
      </c>
      <c r="U7">
        <f t="shared" si="2"/>
        <v>3.0589680515963015E-3</v>
      </c>
    </row>
    <row r="8" spans="1:22" x14ac:dyDescent="0.35">
      <c r="A8">
        <v>-1</v>
      </c>
      <c r="B8">
        <v>-1</v>
      </c>
      <c r="C8">
        <v>1</v>
      </c>
      <c r="D8">
        <v>11</v>
      </c>
      <c r="E8" s="8">
        <v>15</v>
      </c>
      <c r="G8">
        <f t="shared" si="3"/>
        <v>-1</v>
      </c>
      <c r="H8">
        <f t="shared" si="3"/>
        <v>-1</v>
      </c>
      <c r="I8">
        <f t="shared" si="3"/>
        <v>1</v>
      </c>
      <c r="J8">
        <f t="shared" si="4"/>
        <v>1</v>
      </c>
      <c r="K8">
        <f t="shared" si="5"/>
        <v>-1</v>
      </c>
      <c r="L8">
        <f t="shared" si="6"/>
        <v>-1</v>
      </c>
      <c r="M8">
        <f t="shared" si="7"/>
        <v>1</v>
      </c>
      <c r="N8">
        <f t="shared" si="8"/>
        <v>26</v>
      </c>
      <c r="P8" t="str">
        <v>AD</v>
      </c>
      <c r="Q8">
        <v>1</v>
      </c>
      <c r="R8">
        <v>121</v>
      </c>
      <c r="S8">
        <f t="shared" si="0"/>
        <v>121</v>
      </c>
      <c r="T8">
        <f t="shared" si="1"/>
        <v>26.162162162162161</v>
      </c>
      <c r="U8">
        <f t="shared" si="2"/>
        <v>9.1291481871406792E-4</v>
      </c>
    </row>
    <row r="9" spans="1:22" x14ac:dyDescent="0.35">
      <c r="A9">
        <v>1</v>
      </c>
      <c r="B9">
        <v>-1</v>
      </c>
      <c r="C9">
        <v>1</v>
      </c>
      <c r="D9">
        <v>23</v>
      </c>
      <c r="E9">
        <v>29</v>
      </c>
      <c r="G9">
        <f t="shared" si="3"/>
        <v>1</v>
      </c>
      <c r="H9">
        <f t="shared" si="3"/>
        <v>-1</v>
      </c>
      <c r="I9">
        <f t="shared" si="3"/>
        <v>1</v>
      </c>
      <c r="J9">
        <f t="shared" si="4"/>
        <v>-1</v>
      </c>
      <c r="K9">
        <f t="shared" si="5"/>
        <v>1</v>
      </c>
      <c r="L9">
        <f t="shared" si="6"/>
        <v>-1</v>
      </c>
      <c r="M9">
        <f t="shared" si="7"/>
        <v>-1</v>
      </c>
      <c r="N9">
        <f t="shared" si="8"/>
        <v>52</v>
      </c>
      <c r="P9" t="str">
        <v>CD</v>
      </c>
      <c r="Q9">
        <v>1</v>
      </c>
      <c r="R9">
        <v>2.25</v>
      </c>
      <c r="S9">
        <f t="shared" si="0"/>
        <v>2.25</v>
      </c>
      <c r="T9">
        <f t="shared" si="1"/>
        <v>0.48648648648648651</v>
      </c>
      <c r="U9">
        <f t="shared" si="2"/>
        <v>0.50526048981182836</v>
      </c>
    </row>
    <row r="10" spans="1:22" x14ac:dyDescent="0.35">
      <c r="A10">
        <v>-1</v>
      </c>
      <c r="B10">
        <v>1</v>
      </c>
      <c r="C10">
        <v>1</v>
      </c>
      <c r="D10">
        <v>17</v>
      </c>
      <c r="E10">
        <v>17</v>
      </c>
      <c r="G10">
        <f t="shared" si="3"/>
        <v>-1</v>
      </c>
      <c r="H10">
        <f t="shared" si="3"/>
        <v>1</v>
      </c>
      <c r="I10">
        <f t="shared" si="3"/>
        <v>1</v>
      </c>
      <c r="J10">
        <f t="shared" si="4"/>
        <v>-1</v>
      </c>
      <c r="K10">
        <f t="shared" si="5"/>
        <v>-1</v>
      </c>
      <c r="L10">
        <f t="shared" si="6"/>
        <v>1</v>
      </c>
      <c r="M10">
        <f t="shared" si="7"/>
        <v>-1</v>
      </c>
      <c r="N10">
        <f t="shared" si="8"/>
        <v>34</v>
      </c>
      <c r="P10" t="str">
        <v>ACD</v>
      </c>
      <c r="Q10">
        <v>1</v>
      </c>
      <c r="R10">
        <v>16</v>
      </c>
      <c r="S10">
        <f t="shared" si="0"/>
        <v>16</v>
      </c>
      <c r="T10">
        <f t="shared" si="1"/>
        <v>3.4594594594594597</v>
      </c>
      <c r="U10">
        <f t="shared" si="2"/>
        <v>9.9936409475823468E-2</v>
      </c>
    </row>
    <row r="11" spans="1:22" x14ac:dyDescent="0.35">
      <c r="A11" s="4">
        <v>1</v>
      </c>
      <c r="B11" s="4">
        <v>1</v>
      </c>
      <c r="C11" s="4">
        <v>1</v>
      </c>
      <c r="D11" s="4">
        <v>26</v>
      </c>
      <c r="E11" s="4">
        <v>24</v>
      </c>
      <c r="G11" s="4">
        <f t="shared" si="3"/>
        <v>1</v>
      </c>
      <c r="H11" s="4">
        <f t="shared" si="3"/>
        <v>1</v>
      </c>
      <c r="I11" s="4">
        <f t="shared" si="3"/>
        <v>1</v>
      </c>
      <c r="J11" s="4">
        <f t="shared" si="4"/>
        <v>1</v>
      </c>
      <c r="K11" s="4">
        <f t="shared" si="5"/>
        <v>1</v>
      </c>
      <c r="L11" s="4">
        <f t="shared" si="6"/>
        <v>1</v>
      </c>
      <c r="M11" s="4">
        <f t="shared" si="7"/>
        <v>1</v>
      </c>
      <c r="N11" s="4">
        <f t="shared" si="8"/>
        <v>50</v>
      </c>
      <c r="P11" t="s">
        <v>30</v>
      </c>
      <c r="Q11" s="4">
        <f>Q12-SUM(Q4:Q10)</f>
        <v>8</v>
      </c>
      <c r="R11" s="4">
        <f>R12-SUM(R4:R10)</f>
        <v>37</v>
      </c>
      <c r="S11" s="4">
        <f t="shared" si="0"/>
        <v>4.625</v>
      </c>
      <c r="T11" s="4"/>
      <c r="U11" s="4"/>
    </row>
    <row r="12" spans="1:22" x14ac:dyDescent="0.35">
      <c r="F12" s="9" t="s">
        <v>31</v>
      </c>
      <c r="G12">
        <f t="shared" ref="G12:M12" si="9">SUMPRODUCT(G4:G11,$N4:$N11)/(2^($B$13-1)*$D$13)</f>
        <v>5</v>
      </c>
      <c r="H12">
        <f t="shared" si="9"/>
        <v>2.25</v>
      </c>
      <c r="I12">
        <f t="shared" si="9"/>
        <v>3.25</v>
      </c>
      <c r="J12">
        <f t="shared" si="9"/>
        <v>-4.5</v>
      </c>
      <c r="K12">
        <f t="shared" si="9"/>
        <v>5.5</v>
      </c>
      <c r="L12">
        <f t="shared" si="9"/>
        <v>-0.75</v>
      </c>
      <c r="M12">
        <f t="shared" si="9"/>
        <v>2</v>
      </c>
      <c r="P12" t="s">
        <v>22</v>
      </c>
      <c r="Q12">
        <f>COUNT(D4:E11)-1</f>
        <v>15</v>
      </c>
      <c r="R12">
        <f>DEVSQ(D4:E11)</f>
        <v>419.75</v>
      </c>
      <c r="S12">
        <f t="shared" si="0"/>
        <v>27.983333333333334</v>
      </c>
    </row>
    <row r="13" spans="1:22" x14ac:dyDescent="0.35">
      <c r="A13" s="1" t="s">
        <v>32</v>
      </c>
      <c r="B13" s="5">
        <v>3</v>
      </c>
      <c r="C13" s="1" t="s">
        <v>33</v>
      </c>
      <c r="D13" s="5">
        <v>2</v>
      </c>
      <c r="F13" s="9" t="s">
        <v>1</v>
      </c>
      <c r="G13" s="4">
        <f t="shared" ref="G13:M13" si="10">SUMPRODUCT(G4:G11,$N4:$N11)^2/(2^$B$13*$D$13)</f>
        <v>100</v>
      </c>
      <c r="H13" s="4">
        <f t="shared" si="10"/>
        <v>20.25</v>
      </c>
      <c r="I13" s="4">
        <f t="shared" si="10"/>
        <v>42.25</v>
      </c>
      <c r="J13" s="4">
        <f t="shared" si="10"/>
        <v>81</v>
      </c>
      <c r="K13" s="4">
        <f t="shared" si="10"/>
        <v>121</v>
      </c>
      <c r="L13" s="4">
        <f t="shared" si="10"/>
        <v>2.25</v>
      </c>
      <c r="M13" s="4">
        <f t="shared" si="10"/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Basic</vt:lpstr>
      <vt:lpstr>Reduced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2024-04-06T13:54:59Z</dcterms:created>
  <dcterms:modified xsi:type="dcterms:W3CDTF">2024-04-06T14:05:45Z</dcterms:modified>
</cp:coreProperties>
</file>